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0" windowWidth="12090" windowHeight="12675"/>
  </bookViews>
  <sheets>
    <sheet name="Решение 4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4'!$B:$B,'Решение 4'!$6:$7</definedName>
    <definedName name="_xlnm.Print_Area" localSheetId="0">'Решение 4'!$A$1:$T$129</definedName>
  </definedNames>
  <calcPr calcId="145621"/>
</workbook>
</file>

<file path=xl/calcChain.xml><?xml version="1.0" encoding="utf-8"?>
<calcChain xmlns="http://schemas.openxmlformats.org/spreadsheetml/2006/main">
  <c r="R129" i="1" l="1"/>
  <c r="S129" i="1"/>
  <c r="L13" i="1" l="1"/>
  <c r="I46" i="1" l="1"/>
  <c r="K27" i="1" l="1"/>
  <c r="D10" i="1" l="1"/>
  <c r="N129" i="1" l="1"/>
  <c r="O129" i="1"/>
  <c r="K93" i="1" l="1"/>
  <c r="G93" i="1" s="1"/>
  <c r="G69" i="1" l="1"/>
  <c r="Q128" i="1" l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P129" i="1"/>
  <c r="T69" i="1" l="1"/>
  <c r="G128" i="1"/>
  <c r="T128" i="1" s="1"/>
  <c r="G127" i="1"/>
  <c r="T127" i="1" s="1"/>
  <c r="G126" i="1"/>
  <c r="T126" i="1" s="1"/>
  <c r="G125" i="1"/>
  <c r="T125" i="1" s="1"/>
  <c r="G124" i="1"/>
  <c r="T124" i="1" s="1"/>
  <c r="G123" i="1"/>
  <c r="T123" i="1" s="1"/>
  <c r="G122" i="1"/>
  <c r="T122" i="1" s="1"/>
  <c r="G121" i="1"/>
  <c r="T121" i="1" s="1"/>
  <c r="G120" i="1"/>
  <c r="T120" i="1" s="1"/>
  <c r="G119" i="1"/>
  <c r="T119" i="1" s="1"/>
  <c r="G118" i="1"/>
  <c r="T118" i="1" s="1"/>
  <c r="G117" i="1"/>
  <c r="T117" i="1" s="1"/>
  <c r="G116" i="1"/>
  <c r="T116" i="1" s="1"/>
  <c r="G115" i="1"/>
  <c r="T115" i="1" s="1"/>
  <c r="G114" i="1"/>
  <c r="T114" i="1" s="1"/>
  <c r="G113" i="1"/>
  <c r="T113" i="1" s="1"/>
  <c r="G112" i="1"/>
  <c r="T112" i="1" s="1"/>
  <c r="G111" i="1"/>
  <c r="T111" i="1" s="1"/>
  <c r="G110" i="1"/>
  <c r="T110" i="1" s="1"/>
  <c r="G109" i="1"/>
  <c r="T109" i="1" s="1"/>
  <c r="G108" i="1"/>
  <c r="T108" i="1" s="1"/>
  <c r="G107" i="1"/>
  <c r="T107" i="1" s="1"/>
  <c r="G106" i="1"/>
  <c r="T106" i="1" s="1"/>
  <c r="G105" i="1"/>
  <c r="T105" i="1" s="1"/>
  <c r="G104" i="1"/>
  <c r="T104" i="1" s="1"/>
  <c r="G103" i="1"/>
  <c r="T103" i="1" s="1"/>
  <c r="G102" i="1"/>
  <c r="T102" i="1" s="1"/>
  <c r="G101" i="1"/>
  <c r="T101" i="1" s="1"/>
  <c r="G100" i="1"/>
  <c r="G99" i="1"/>
  <c r="T99" i="1" s="1"/>
  <c r="G98" i="1"/>
  <c r="T98" i="1" s="1"/>
  <c r="G97" i="1"/>
  <c r="T97" i="1" s="1"/>
  <c r="G96" i="1"/>
  <c r="T96" i="1" s="1"/>
  <c r="G95" i="1"/>
  <c r="T95" i="1" s="1"/>
  <c r="G94" i="1"/>
  <c r="T94" i="1" s="1"/>
  <c r="T93" i="1"/>
  <c r="G92" i="1"/>
  <c r="T92" i="1" s="1"/>
  <c r="G91" i="1"/>
  <c r="T91" i="1" s="1"/>
  <c r="G90" i="1"/>
  <c r="T90" i="1" s="1"/>
  <c r="G89" i="1"/>
  <c r="T89" i="1" s="1"/>
  <c r="G88" i="1"/>
  <c r="T88" i="1" s="1"/>
  <c r="G87" i="1"/>
  <c r="T87" i="1" s="1"/>
  <c r="G86" i="1"/>
  <c r="T86" i="1" s="1"/>
  <c r="G85" i="1"/>
  <c r="T85" i="1" s="1"/>
  <c r="G84" i="1"/>
  <c r="T84" i="1" s="1"/>
  <c r="G83" i="1"/>
  <c r="T83" i="1" s="1"/>
  <c r="G82" i="1"/>
  <c r="T82" i="1" s="1"/>
  <c r="G81" i="1"/>
  <c r="T81" i="1" s="1"/>
  <c r="G80" i="1"/>
  <c r="T80" i="1" s="1"/>
  <c r="G79" i="1"/>
  <c r="T79" i="1" s="1"/>
  <c r="G78" i="1"/>
  <c r="T78" i="1" s="1"/>
  <c r="G77" i="1"/>
  <c r="T77" i="1" s="1"/>
  <c r="G76" i="1"/>
  <c r="T76" i="1" s="1"/>
  <c r="G75" i="1"/>
  <c r="T75" i="1" s="1"/>
  <c r="G74" i="1"/>
  <c r="T74" i="1" s="1"/>
  <c r="G73" i="1"/>
  <c r="T73" i="1" s="1"/>
  <c r="G72" i="1"/>
  <c r="T72" i="1" s="1"/>
  <c r="G71" i="1"/>
  <c r="T71" i="1" s="1"/>
  <c r="G70" i="1"/>
  <c r="T70" i="1" s="1"/>
  <c r="G68" i="1"/>
  <c r="T68" i="1" s="1"/>
  <c r="G67" i="1"/>
  <c r="T67" i="1" s="1"/>
  <c r="G66" i="1"/>
  <c r="T66" i="1" s="1"/>
  <c r="G65" i="1"/>
  <c r="T65" i="1" s="1"/>
  <c r="G64" i="1"/>
  <c r="T64" i="1" s="1"/>
  <c r="G63" i="1"/>
  <c r="T63" i="1" s="1"/>
  <c r="G62" i="1"/>
  <c r="T62" i="1" s="1"/>
  <c r="G61" i="1"/>
  <c r="T61" i="1" s="1"/>
  <c r="G60" i="1"/>
  <c r="T60" i="1" s="1"/>
  <c r="G59" i="1"/>
  <c r="T59" i="1" s="1"/>
  <c r="G58" i="1"/>
  <c r="T58" i="1" s="1"/>
  <c r="G57" i="1"/>
  <c r="T57" i="1" s="1"/>
  <c r="G56" i="1"/>
  <c r="T56" i="1" s="1"/>
  <c r="G55" i="1"/>
  <c r="T55" i="1" s="1"/>
  <c r="G54" i="1"/>
  <c r="G53" i="1"/>
  <c r="T53" i="1" s="1"/>
  <c r="G52" i="1"/>
  <c r="T52" i="1" s="1"/>
  <c r="G51" i="1"/>
  <c r="T51" i="1" s="1"/>
  <c r="G50" i="1"/>
  <c r="T50" i="1" s="1"/>
  <c r="G49" i="1"/>
  <c r="T49" i="1" s="1"/>
  <c r="G48" i="1"/>
  <c r="T48" i="1" s="1"/>
  <c r="G47" i="1"/>
  <c r="T47" i="1" s="1"/>
  <c r="G46" i="1"/>
  <c r="T46" i="1" s="1"/>
  <c r="G45" i="1"/>
  <c r="T45" i="1" s="1"/>
  <c r="G44" i="1"/>
  <c r="T44" i="1" s="1"/>
  <c r="G43" i="1"/>
  <c r="T43" i="1" s="1"/>
  <c r="G42" i="1"/>
  <c r="T42" i="1" s="1"/>
  <c r="G41" i="1"/>
  <c r="T41" i="1" s="1"/>
  <c r="G40" i="1"/>
  <c r="T40" i="1" s="1"/>
  <c r="G39" i="1"/>
  <c r="T39" i="1" s="1"/>
  <c r="G38" i="1"/>
  <c r="T38" i="1" s="1"/>
  <c r="G37" i="1"/>
  <c r="T37" i="1" s="1"/>
  <c r="G36" i="1"/>
  <c r="T36" i="1" s="1"/>
  <c r="G35" i="1"/>
  <c r="T35" i="1" s="1"/>
  <c r="G34" i="1"/>
  <c r="T34" i="1" s="1"/>
  <c r="G33" i="1"/>
  <c r="T33" i="1" s="1"/>
  <c r="G32" i="1"/>
  <c r="T32" i="1" s="1"/>
  <c r="G31" i="1"/>
  <c r="T31" i="1" s="1"/>
  <c r="G30" i="1"/>
  <c r="T30" i="1" s="1"/>
  <c r="G29" i="1"/>
  <c r="T29" i="1" s="1"/>
  <c r="G28" i="1"/>
  <c r="T28" i="1" s="1"/>
  <c r="G27" i="1"/>
  <c r="T27" i="1" s="1"/>
  <c r="G26" i="1"/>
  <c r="T26" i="1" s="1"/>
  <c r="G25" i="1"/>
  <c r="T25" i="1" s="1"/>
  <c r="G24" i="1"/>
  <c r="T24" i="1" s="1"/>
  <c r="G23" i="1"/>
  <c r="T23" i="1" s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L129" i="1"/>
  <c r="K129" i="1"/>
  <c r="J129" i="1"/>
  <c r="I129" i="1"/>
  <c r="H129" i="1"/>
  <c r="E129" i="1"/>
  <c r="F129" i="1"/>
  <c r="G129" i="1" l="1"/>
  <c r="Q100" i="1" l="1"/>
  <c r="T100" i="1" s="1"/>
  <c r="Q54" i="1"/>
  <c r="T54" i="1" s="1"/>
  <c r="Q129" i="1" l="1"/>
  <c r="D22" i="1"/>
  <c r="T22" i="1" s="1"/>
  <c r="D21" i="1"/>
  <c r="T21" i="1" s="1"/>
  <c r="D20" i="1"/>
  <c r="T20" i="1" s="1"/>
  <c r="D19" i="1"/>
  <c r="T19" i="1" s="1"/>
  <c r="D18" i="1"/>
  <c r="T18" i="1" s="1"/>
  <c r="D17" i="1"/>
  <c r="T17" i="1" s="1"/>
  <c r="D16" i="1"/>
  <c r="T16" i="1" s="1"/>
  <c r="D15" i="1"/>
  <c r="T15" i="1" s="1"/>
  <c r="D14" i="1"/>
  <c r="T14" i="1" s="1"/>
  <c r="D13" i="1"/>
  <c r="T13" i="1" s="1"/>
  <c r="D12" i="1"/>
  <c r="T12" i="1" s="1"/>
  <c r="D11" i="1"/>
  <c r="T11" i="1" s="1"/>
  <c r="T10" i="1"/>
  <c r="D9" i="1"/>
  <c r="T9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M129" i="1"/>
  <c r="D8" i="1"/>
  <c r="T8" i="1" s="1"/>
  <c r="D129" i="1" l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T129" i="1"/>
  <c r="A85" i="1" l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</calcChain>
</file>

<file path=xl/sharedStrings.xml><?xml version="1.0" encoding="utf-8"?>
<sst xmlns="http://schemas.openxmlformats.org/spreadsheetml/2006/main" count="270" uniqueCount="266">
  <si>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</si>
  <si>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</si>
  <si>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</si>
  <si>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</si>
  <si>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</si>
  <si>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</si>
  <si>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</si>
  <si>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</si>
  <si>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</si>
  <si>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</si>
  <si>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</si>
  <si>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</si>
  <si>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</si>
  <si>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</si>
  <si>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</si>
  <si>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</si>
  <si>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</si>
  <si>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</si>
  <si>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</si>
  <si>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</si>
  <si>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</si>
  <si>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</si>
  <si>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</si>
  <si>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</si>
  <si>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</si>
  <si>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</si>
  <si>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</si>
  <si>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</si>
  <si>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</si>
  <si>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</si>
  <si>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</si>
  <si>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</si>
  <si>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</si>
  <si>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</si>
  <si>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</si>
  <si>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</si>
  <si>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</si>
  <si>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</si>
  <si>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</si>
  <si>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</si>
  <si>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</si>
  <si>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</si>
  <si>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</si>
  <si>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</si>
  <si>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</si>
  <si>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</si>
  <si>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</si>
  <si>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</si>
  <si>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</si>
  <si>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</si>
  <si>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</si>
  <si>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</si>
  <si>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</si>
  <si>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</si>
  <si>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</si>
  <si>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</si>
  <si>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</si>
  <si>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</si>
  <si>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</si>
  <si>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</si>
  <si>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</si>
  <si>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</si>
  <si>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</si>
  <si>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</si>
  <si>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</si>
  <si>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</si>
  <si>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</si>
  <si>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</si>
  <si>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</si>
  <si>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</si>
  <si>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</si>
  <si>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</si>
  <si>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</si>
  <si>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</si>
  <si>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</si>
  <si>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</si>
  <si>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</si>
  <si>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</si>
  <si>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</si>
  <si>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</si>
  <si>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</si>
  <si>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</si>
  <si>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</si>
  <si>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</si>
  <si>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</si>
  <si>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</si>
  <si>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</si>
  <si>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</si>
  <si>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</si>
  <si>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</si>
  <si>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</si>
  <si>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</si>
  <si>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</si>
  <si>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</si>
  <si>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</si>
  <si>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</si>
  <si>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</si>
  <si>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</si>
  <si>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</si>
  <si>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</si>
  <si>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</si>
  <si>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</si>
  <si>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</si>
  <si>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</si>
  <si>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</si>
  <si>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</si>
  <si>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</si>
  <si>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</si>
  <si>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</si>
  <si>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</si>
  <si>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</si>
  <si>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</si>
  <si>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</si>
  <si>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</si>
  <si>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</si>
  <si>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</si>
  <si>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</si>
  <si>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</si>
  <si>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</si>
  <si>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</si>
  <si>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</si>
  <si>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</si>
  <si>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КГБУЗ "Детский клинический центр медицинской реабилитации "Амурский " МЗХК</t>
  </si>
  <si>
    <t>подушевое финансирование</t>
  </si>
  <si>
    <t xml:space="preserve">подушевое финансирование 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</si>
  <si>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</si>
  <si>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</si>
  <si>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</si>
  <si>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</si>
  <si>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</si>
  <si>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</si>
  <si>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</si>
  <si>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</si>
  <si>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</si>
  <si>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</si>
  <si>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</si>
  <si>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</si>
  <si>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</si>
  <si>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</si>
  <si>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</si>
  <si>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</si>
  <si>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"Центральная стоматологическая клиника"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</si>
  <si>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2017 год</t>
  </si>
  <si>
    <t>код</t>
  </si>
  <si>
    <t>МО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</si>
  <si>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</si>
  <si>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</si>
  <si>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</si>
  <si>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</si>
  <si>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</si>
  <si>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</si>
  <si>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</si>
  <si>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</si>
  <si>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</si>
  <si>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</si>
  <si>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</si>
  <si>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1340012</t>
  </si>
  <si>
    <t>1340001</t>
  </si>
  <si>
    <t>1340003</t>
  </si>
  <si>
    <t>2106184</t>
  </si>
  <si>
    <t>2138206</t>
  </si>
  <si>
    <t>2306196</t>
  </si>
  <si>
    <t>2138207</t>
  </si>
  <si>
    <t>1343171</t>
  </si>
  <si>
    <t>1343004</t>
  </si>
  <si>
    <t>0352004</t>
  </si>
  <si>
    <t>1340010</t>
  </si>
  <si>
    <t>1343008</t>
  </si>
  <si>
    <t>1304001</t>
  </si>
  <si>
    <t>1340007</t>
  </si>
  <si>
    <t>6349008</t>
  </si>
  <si>
    <t>1340006</t>
  </si>
  <si>
    <t>1307014</t>
  </si>
  <si>
    <t>1340014</t>
  </si>
  <si>
    <t>1340013</t>
  </si>
  <si>
    <t>1340011</t>
  </si>
  <si>
    <t>1343303</t>
  </si>
  <si>
    <t>1343002</t>
  </si>
  <si>
    <t>1343001</t>
  </si>
  <si>
    <t>1340004</t>
  </si>
  <si>
    <t>1343005</t>
  </si>
  <si>
    <t>2107216</t>
  </si>
  <si>
    <t>3307181</t>
  </si>
  <si>
    <t>3307180</t>
  </si>
  <si>
    <t>3310001</t>
  </si>
  <si>
    <t>3131001</t>
  </si>
  <si>
    <t>4147001</t>
  </si>
  <si>
    <t>3207001</t>
  </si>
  <si>
    <t>3107001</t>
  </si>
  <si>
    <t>3107002</t>
  </si>
  <si>
    <t>3101009</t>
  </si>
  <si>
    <t>0306001</t>
  </si>
  <si>
    <t>3241001</t>
  </si>
  <si>
    <t>3151001</t>
  </si>
  <si>
    <t>3148002</t>
  </si>
  <si>
    <t>3141002</t>
  </si>
  <si>
    <t>3141003</t>
  </si>
  <si>
    <t>3141004</t>
  </si>
  <si>
    <t>3141007</t>
  </si>
  <si>
    <t>2107198</t>
  </si>
  <si>
    <t>2138208</t>
  </si>
  <si>
    <t>2138214</t>
  </si>
  <si>
    <t>2138215</t>
  </si>
  <si>
    <t>2138213</t>
  </si>
  <si>
    <t>2138212</t>
  </si>
  <si>
    <t>2138205</t>
  </si>
  <si>
    <t>2107202</t>
  </si>
  <si>
    <t>2307109</t>
  </si>
  <si>
    <t>2338199</t>
  </si>
  <si>
    <t>2138204</t>
  </si>
  <si>
    <t>2238211</t>
  </si>
  <si>
    <t>2301194</t>
  </si>
  <si>
    <t>2101193</t>
  </si>
  <si>
    <t>2101192</t>
  </si>
  <si>
    <t>2106185</t>
  </si>
  <si>
    <t>2306182</t>
  </si>
  <si>
    <t>2106179</t>
  </si>
  <si>
    <t>2307178</t>
  </si>
  <si>
    <t>2106177</t>
  </si>
  <si>
    <t>2107176</t>
  </si>
  <si>
    <t>2306172</t>
  </si>
  <si>
    <t>2138159</t>
  </si>
  <si>
    <t>2338163</t>
  </si>
  <si>
    <t>2138162</t>
  </si>
  <si>
    <t>2223001</t>
  </si>
  <si>
    <t>2101001</t>
  </si>
  <si>
    <t>2107803</t>
  </si>
  <si>
    <t>2304005</t>
  </si>
  <si>
    <t>2304002</t>
  </si>
  <si>
    <t>2138157</t>
  </si>
  <si>
    <t>2310001</t>
  </si>
  <si>
    <t>8156001</t>
  </si>
  <si>
    <t>6341001</t>
  </si>
  <si>
    <t>4346001</t>
  </si>
  <si>
    <t>2201024</t>
  </si>
  <si>
    <t>2207022</t>
  </si>
  <si>
    <t>2201001</t>
  </si>
  <si>
    <t>2201003</t>
  </si>
  <si>
    <t>2201017</t>
  </si>
  <si>
    <t>2107018</t>
  </si>
  <si>
    <t>2107019</t>
  </si>
  <si>
    <t>2107802</t>
  </si>
  <si>
    <t>2101007</t>
  </si>
  <si>
    <t>2101008</t>
  </si>
  <si>
    <t>2101011</t>
  </si>
  <si>
    <t>2101015</t>
  </si>
  <si>
    <t>2101016</t>
  </si>
  <si>
    <t>2141005</t>
  </si>
  <si>
    <t>2101003</t>
  </si>
  <si>
    <t>2148001</t>
  </si>
  <si>
    <t>2148002</t>
  </si>
  <si>
    <t>2148004</t>
  </si>
  <si>
    <t>2241001</t>
  </si>
  <si>
    <t>2241009</t>
  </si>
  <si>
    <t>2144011</t>
  </si>
  <si>
    <t>2141010</t>
  </si>
  <si>
    <t>2141002</t>
  </si>
  <si>
    <t>2301165</t>
  </si>
  <si>
    <t>0352007</t>
  </si>
  <si>
    <t>0352006</t>
  </si>
  <si>
    <t>0152001</t>
  </si>
  <si>
    <t>0352005</t>
  </si>
  <si>
    <t>5155001</t>
  </si>
  <si>
    <t>0353001</t>
  </si>
  <si>
    <t>Приложение №7                                                      к Решению Комиссии по разработке ТП ОМС от 27.06.2017 № 4</t>
  </si>
  <si>
    <t>Реш.Комисси от 27.06.2017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</si>
</sst>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164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164" fontId="10" fillId="0" borderId="1" xfId="1" applyNumberFormat="1" applyFont="1" applyFill="1" applyBorder="1"/>
    <xf numFmtId="164" fontId="11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0" fontId="3" fillId="0" borderId="0" xfId="2" applyFont="1" applyFill="1" applyAlignment="1">
      <alignment horizontal="center" wrapText="1"/>
    </xf>
    <xf numFmtId="164" fontId="7" fillId="0" borderId="1" xfId="1" applyNumberFormat="1" applyFont="1" applyFill="1" applyBorder="1"/>
    <xf numFmtId="164" fontId="7" fillId="0" borderId="1" xfId="4" applyNumberFormat="1" applyFont="1" applyFill="1" applyBorder="1"/>
    <xf numFmtId="4" fontId="4" fillId="0" borderId="0" xfId="2" applyNumberFormat="1" applyFont="1" applyFill="1"/>
    <xf numFmtId="0" fontId="10" fillId="0" borderId="0" xfId="2" applyFont="1" applyFill="1" applyAlignment="1">
      <alignment wrapText="1"/>
    </xf>
    <xf numFmtId="0" fontId="7" fillId="0" borderId="0" xfId="2" applyFont="1" applyFill="1"/>
    <xf numFmtId="164" fontId="8" fillId="0" borderId="1" xfId="1" applyNumberFormat="1" applyFont="1" applyFill="1" applyBorder="1"/>
    <xf numFmtId="0" fontId="3" fillId="0" borderId="0" xfId="2" applyFont="1" applyFill="1" applyAlignment="1">
      <alignment horizontal="center"/>
    </xf>
    <xf numFmtId="2" fontId="4" fillId="0" borderId="0" xfId="2" applyNumberFormat="1" applyFont="1" applyFill="1"/>
    <xf numFmtId="0" fontId="7" fillId="0" borderId="2" xfId="3" applyFont="1" applyFill="1" applyBorder="1" applyAlignment="1">
      <alignment vertical="center" wrapText="1"/>
    </xf>
    <xf numFmtId="164" fontId="9" fillId="0" borderId="0" xfId="1" applyFont="1" applyFill="1"/>
    <xf numFmtId="0" fontId="4" fillId="0" borderId="7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tabSelected="1" zoomScaleNormal="100" zoomScaleSheetLayoutView="115" workbookViewId="0">
      <pane xSplit="2" ySplit="7" topLeftCell="N128" activePane="bottomRight" state="frozen"/>
      <selection pane="topRight" activeCell="C1" sqref="C1"/>
      <selection pane="bottomLeft" activeCell="A5" sqref="A5"/>
      <selection pane="bottomRight" activeCell="W148" sqref="W148"/>
    </sheetView>
  </sheetViews>
  <sheetFormatPr defaultColWidth="8.25" defaultRowHeight="15" x14ac:dyDescent="0.25"/>
  <cols>
    <col min="1" max="1" width="3.625" style="2" customWidth="1"/>
    <col min="2" max="2" width="33.375" style="3" customWidth="1"/>
    <col min="3" max="3" width="13.75" style="3" hidden="1" customWidth="1"/>
    <col min="4" max="4" width="18.5" style="2" customWidth="1"/>
    <col min="5" max="5" width="17.875" style="2" customWidth="1"/>
    <col min="6" max="6" width="16.5" style="2" customWidth="1"/>
    <col min="7" max="7" width="17.5" style="23" customWidth="1"/>
    <col min="8" max="8" width="17.875" style="2" hidden="1" customWidth="1"/>
    <col min="9" max="9" width="15.875" style="2" hidden="1" customWidth="1"/>
    <col min="10" max="10" width="16" style="2" hidden="1" customWidth="1"/>
    <col min="11" max="11" width="18" style="2" hidden="1" customWidth="1"/>
    <col min="12" max="12" width="16" style="23" hidden="1" customWidth="1"/>
    <col min="13" max="13" width="17.375" style="2" customWidth="1"/>
    <col min="14" max="14" width="16.25" style="2" customWidth="1"/>
    <col min="15" max="15" width="18.125" style="2" customWidth="1"/>
    <col min="16" max="16" width="16.375" style="2" customWidth="1"/>
    <col min="17" max="17" width="17.5" style="2" customWidth="1"/>
    <col min="18" max="18" width="17.5" style="2" hidden="1" customWidth="1"/>
    <col min="19" max="19" width="15.875" style="2" hidden="1" customWidth="1"/>
    <col min="20" max="20" width="21" style="2" customWidth="1"/>
    <col min="21" max="21" width="21.875" style="2" customWidth="1"/>
    <col min="22" max="22" width="15.375" style="2" customWidth="1"/>
    <col min="23" max="16384" width="8.25" style="2"/>
  </cols>
  <sheetData>
    <row r="1" spans="1:21" s="1" customFormat="1" ht="15.6" customHeight="1" x14ac:dyDescent="0.25">
      <c r="E1" s="18"/>
      <c r="F1" s="18"/>
      <c r="G1" s="22"/>
      <c r="L1" s="22"/>
      <c r="S1" s="36" t="s">
        <v>264</v>
      </c>
      <c r="T1" s="37"/>
      <c r="U1" s="25"/>
    </row>
    <row r="2" spans="1:21" s="1" customFormat="1" ht="45.75" customHeight="1" x14ac:dyDescent="0.25">
      <c r="E2" s="18"/>
      <c r="F2" s="18"/>
      <c r="G2" s="22"/>
      <c r="L2" s="22"/>
      <c r="S2" s="37"/>
      <c r="T2" s="37"/>
      <c r="U2" s="25"/>
    </row>
    <row r="3" spans="1:21" s="1" customFormat="1" ht="30" hidden="1" customHeight="1" x14ac:dyDescent="0.25">
      <c r="E3" s="18"/>
      <c r="F3" s="18"/>
      <c r="G3" s="22"/>
      <c r="L3" s="22"/>
      <c r="S3" s="35"/>
      <c r="T3" s="35"/>
      <c r="U3" s="25"/>
    </row>
    <row r="4" spans="1:21" ht="17.25" x14ac:dyDescent="0.3">
      <c r="B4" s="38" t="s">
        <v>142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1" x14ac:dyDescent="0.25">
      <c r="T5" s="2" t="s">
        <v>0</v>
      </c>
    </row>
    <row r="6" spans="1:21" s="4" customFormat="1" ht="33" customHeight="1" x14ac:dyDescent="0.25">
      <c r="A6" s="39" t="s">
        <v>1</v>
      </c>
      <c r="B6" s="40" t="s">
        <v>2</v>
      </c>
      <c r="C6" s="29" t="s">
        <v>143</v>
      </c>
      <c r="D6" s="42" t="s">
        <v>3</v>
      </c>
      <c r="E6" s="43"/>
      <c r="F6" s="44"/>
      <c r="G6" s="42" t="s">
        <v>4</v>
      </c>
      <c r="H6" s="43"/>
      <c r="I6" s="43"/>
      <c r="J6" s="43"/>
      <c r="K6" s="43"/>
      <c r="L6" s="44"/>
      <c r="M6" s="42" t="s">
        <v>5</v>
      </c>
      <c r="N6" s="43"/>
      <c r="O6" s="44"/>
      <c r="P6" s="39" t="s">
        <v>6</v>
      </c>
      <c r="Q6" s="39" t="s">
        <v>7</v>
      </c>
      <c r="R6" s="34"/>
      <c r="S6" s="34"/>
      <c r="T6" s="45" t="s">
        <v>8</v>
      </c>
    </row>
    <row r="7" spans="1:21" s="4" customFormat="1" ht="69.599999999999994" customHeight="1" x14ac:dyDescent="0.25">
      <c r="A7" s="39"/>
      <c r="B7" s="41"/>
      <c r="C7" s="33" t="s">
        <v>144</v>
      </c>
      <c r="D7" s="32" t="s">
        <v>9</v>
      </c>
      <c r="E7" s="32" t="s">
        <v>10</v>
      </c>
      <c r="F7" s="32" t="s">
        <v>11</v>
      </c>
      <c r="G7" s="32" t="s">
        <v>9</v>
      </c>
      <c r="H7" s="32" t="s">
        <v>124</v>
      </c>
      <c r="I7" s="32" t="s">
        <v>12</v>
      </c>
      <c r="J7" s="32" t="s">
        <v>13</v>
      </c>
      <c r="K7" s="32" t="s">
        <v>14</v>
      </c>
      <c r="L7" s="32" t="s">
        <v>15</v>
      </c>
      <c r="M7" s="32" t="s">
        <v>9</v>
      </c>
      <c r="N7" s="31" t="s">
        <v>16</v>
      </c>
      <c r="O7" s="27" t="s">
        <v>17</v>
      </c>
      <c r="P7" s="39"/>
      <c r="Q7" s="39"/>
      <c r="R7" s="32" t="s">
        <v>123</v>
      </c>
      <c r="S7" s="32" t="s">
        <v>18</v>
      </c>
      <c r="T7" s="45"/>
    </row>
    <row r="8" spans="1:21" ht="38.1" customHeight="1" x14ac:dyDescent="0.25">
      <c r="A8" s="5">
        <v>1</v>
      </c>
      <c r="B8" s="6" t="s">
        <v>19</v>
      </c>
      <c r="C8" s="6" t="s">
        <v>145</v>
      </c>
      <c r="D8" s="7">
        <f>E8+F8</f>
        <v>848236014.35996902</v>
      </c>
      <c r="E8" s="7">
        <v>658181000.19956899</v>
      </c>
      <c r="F8" s="7">
        <v>190055014.1604</v>
      </c>
      <c r="G8" s="19">
        <f>SUM(H8:L8)</f>
        <v>92422405.650000006</v>
      </c>
      <c r="H8" s="7"/>
      <c r="I8" s="7"/>
      <c r="J8" s="7"/>
      <c r="K8" s="7">
        <v>68671694</v>
      </c>
      <c r="L8" s="19">
        <v>23750711.650000006</v>
      </c>
      <c r="M8" s="7">
        <f>N8+O8</f>
        <v>70128875.320000008</v>
      </c>
      <c r="N8" s="7">
        <v>30384536.559999999</v>
      </c>
      <c r="O8" s="7">
        <v>39744338.760000005</v>
      </c>
      <c r="P8" s="7">
        <v>212637707</v>
      </c>
      <c r="Q8" s="7"/>
      <c r="R8" s="7"/>
      <c r="S8" s="7"/>
      <c r="T8" s="8">
        <f t="shared" ref="T8:T39" si="0">Q8+M8+G8+D8+P8</f>
        <v>1223425002.3299689</v>
      </c>
    </row>
    <row r="9" spans="1:21" ht="38.1" customHeight="1" x14ac:dyDescent="0.25">
      <c r="A9" s="5">
        <f>A8+1</f>
        <v>2</v>
      </c>
      <c r="B9" s="6" t="s">
        <v>20</v>
      </c>
      <c r="C9" s="6" t="s">
        <v>146</v>
      </c>
      <c r="D9" s="7">
        <f t="shared" ref="D9:D22" si="1">E9+F9</f>
        <v>1068844156.17558</v>
      </c>
      <c r="E9" s="7">
        <v>750503713.43947995</v>
      </c>
      <c r="F9" s="7">
        <v>318340442.73610008</v>
      </c>
      <c r="G9" s="19">
        <f t="shared" ref="G9:G72" si="2">SUM(H9:L9)</f>
        <v>55212349.100000001</v>
      </c>
      <c r="H9" s="7"/>
      <c r="I9" s="7"/>
      <c r="J9" s="7"/>
      <c r="K9" s="7">
        <v>44876130.600000001</v>
      </c>
      <c r="L9" s="19">
        <v>10336218.5</v>
      </c>
      <c r="M9" s="7">
        <f t="shared" ref="M9:M72" si="3">N9+O9</f>
        <v>4256877.5199999996</v>
      </c>
      <c r="N9" s="7">
        <v>4256877.5199999996</v>
      </c>
      <c r="O9" s="7"/>
      <c r="P9" s="7"/>
      <c r="Q9" s="7"/>
      <c r="R9" s="7"/>
      <c r="S9" s="7"/>
      <c r="T9" s="8">
        <f t="shared" si="0"/>
        <v>1128313382.7955799</v>
      </c>
    </row>
    <row r="10" spans="1:21" ht="38.1" customHeight="1" x14ac:dyDescent="0.25">
      <c r="A10" s="5">
        <f t="shared" ref="A10:A72" si="4">A9+1</f>
        <v>3</v>
      </c>
      <c r="B10" s="6" t="s">
        <v>21</v>
      </c>
      <c r="C10" s="6" t="s">
        <v>147</v>
      </c>
      <c r="D10" s="7">
        <f>E10+F10</f>
        <v>361801064.81849998</v>
      </c>
      <c r="E10" s="7">
        <v>346958342.80799997</v>
      </c>
      <c r="F10" s="7">
        <v>14842722.010500001</v>
      </c>
      <c r="G10" s="19">
        <f t="shared" si="2"/>
        <v>74492670.650000006</v>
      </c>
      <c r="H10" s="7"/>
      <c r="I10" s="7"/>
      <c r="J10" s="7"/>
      <c r="K10" s="7">
        <v>56475024.800000004</v>
      </c>
      <c r="L10" s="19">
        <v>18017645.850000001</v>
      </c>
      <c r="M10" s="7">
        <f t="shared" si="3"/>
        <v>142582868.792</v>
      </c>
      <c r="N10" s="7">
        <v>133549393.152</v>
      </c>
      <c r="O10" s="7">
        <v>9033475.6399999987</v>
      </c>
      <c r="P10" s="7"/>
      <c r="Q10" s="7"/>
      <c r="R10" s="7"/>
      <c r="S10" s="7"/>
      <c r="T10" s="8">
        <f t="shared" si="0"/>
        <v>578876604.26049995</v>
      </c>
    </row>
    <row r="11" spans="1:21" ht="38.1" customHeight="1" x14ac:dyDescent="0.25">
      <c r="A11" s="5">
        <f t="shared" si="4"/>
        <v>4</v>
      </c>
      <c r="B11" s="6" t="s">
        <v>22</v>
      </c>
      <c r="C11" s="6" t="s">
        <v>148</v>
      </c>
      <c r="D11" s="7">
        <f t="shared" si="1"/>
        <v>329881894.66539985</v>
      </c>
      <c r="E11" s="7">
        <v>314243520.23679984</v>
      </c>
      <c r="F11" s="7">
        <v>15638374.4286</v>
      </c>
      <c r="G11" s="19">
        <f t="shared" si="2"/>
        <v>99738673.200000003</v>
      </c>
      <c r="H11" s="7"/>
      <c r="I11" s="7"/>
      <c r="J11" s="7"/>
      <c r="K11" s="7">
        <v>66737909.700000003</v>
      </c>
      <c r="L11" s="19">
        <v>33000763.5</v>
      </c>
      <c r="M11" s="7">
        <f t="shared" si="3"/>
        <v>39475160.759999998</v>
      </c>
      <c r="N11" s="7">
        <v>33681207.839999996</v>
      </c>
      <c r="O11" s="7">
        <v>5793952.9199999999</v>
      </c>
      <c r="P11" s="7"/>
      <c r="Q11" s="7"/>
      <c r="R11" s="7"/>
      <c r="S11" s="7"/>
      <c r="T11" s="8">
        <f t="shared" si="0"/>
        <v>469095728.62539983</v>
      </c>
    </row>
    <row r="12" spans="1:21" ht="38.1" customHeight="1" x14ac:dyDescent="0.25">
      <c r="A12" s="5">
        <f t="shared" si="4"/>
        <v>5</v>
      </c>
      <c r="B12" s="9" t="s">
        <v>23</v>
      </c>
      <c r="C12" s="9" t="s">
        <v>149</v>
      </c>
      <c r="D12" s="7">
        <f t="shared" si="1"/>
        <v>408892621.85367584</v>
      </c>
      <c r="E12" s="7">
        <v>395649607.41367584</v>
      </c>
      <c r="F12" s="7">
        <v>13243014.440000001</v>
      </c>
      <c r="G12" s="19">
        <f t="shared" si="2"/>
        <v>208913600.76000002</v>
      </c>
      <c r="H12" s="7"/>
      <c r="I12" s="7"/>
      <c r="J12" s="7"/>
      <c r="K12" s="7">
        <v>26533634.400000006</v>
      </c>
      <c r="L12" s="19">
        <v>182379966.36000001</v>
      </c>
      <c r="M12" s="7">
        <f t="shared" si="3"/>
        <v>102548535.59999999</v>
      </c>
      <c r="N12" s="7">
        <v>3913433.9999999991</v>
      </c>
      <c r="O12" s="7">
        <v>98635101.599999994</v>
      </c>
      <c r="P12" s="7"/>
      <c r="Q12" s="7"/>
      <c r="R12" s="7"/>
      <c r="S12" s="7"/>
      <c r="T12" s="8">
        <f t="shared" si="0"/>
        <v>720354758.21367586</v>
      </c>
    </row>
    <row r="13" spans="1:21" ht="38.1" customHeight="1" x14ac:dyDescent="0.25">
      <c r="A13" s="5">
        <f t="shared" si="4"/>
        <v>6</v>
      </c>
      <c r="B13" s="9" t="s">
        <v>24</v>
      </c>
      <c r="C13" s="9" t="s">
        <v>150</v>
      </c>
      <c r="D13" s="7">
        <f t="shared" si="1"/>
        <v>0</v>
      </c>
      <c r="E13" s="7"/>
      <c r="F13" s="7"/>
      <c r="G13" s="19">
        <f t="shared" si="2"/>
        <v>273390433.24763155</v>
      </c>
      <c r="H13" s="7"/>
      <c r="I13" s="7"/>
      <c r="J13" s="7"/>
      <c r="K13" s="7">
        <v>128679771.86763155</v>
      </c>
      <c r="L13" s="19">
        <f>144710810.13-148.75</f>
        <v>144710661.38</v>
      </c>
      <c r="M13" s="7">
        <f t="shared" si="3"/>
        <v>41783438.031999998</v>
      </c>
      <c r="N13" s="7"/>
      <c r="O13" s="7">
        <v>41783438.031999998</v>
      </c>
      <c r="P13" s="7"/>
      <c r="Q13" s="7"/>
      <c r="R13" s="7"/>
      <c r="S13" s="7"/>
      <c r="T13" s="8">
        <f t="shared" si="0"/>
        <v>315173871.27963156</v>
      </c>
    </row>
    <row r="14" spans="1:21" ht="60.75" customHeight="1" x14ac:dyDescent="0.25">
      <c r="A14" s="5">
        <f t="shared" si="4"/>
        <v>7</v>
      </c>
      <c r="B14" s="9" t="s">
        <v>25</v>
      </c>
      <c r="C14" s="9" t="s">
        <v>151</v>
      </c>
      <c r="D14" s="7">
        <f t="shared" si="1"/>
        <v>0</v>
      </c>
      <c r="E14" s="7"/>
      <c r="F14" s="7"/>
      <c r="G14" s="19">
        <f t="shared" si="2"/>
        <v>128677375.15578949</v>
      </c>
      <c r="H14" s="7"/>
      <c r="I14" s="7"/>
      <c r="J14" s="7"/>
      <c r="K14" s="7">
        <v>128677375.15578949</v>
      </c>
      <c r="L14" s="19"/>
      <c r="M14" s="7">
        <f t="shared" si="3"/>
        <v>0</v>
      </c>
      <c r="N14" s="7"/>
      <c r="O14" s="7"/>
      <c r="P14" s="7"/>
      <c r="Q14" s="7"/>
      <c r="R14" s="7"/>
      <c r="S14" s="7"/>
      <c r="T14" s="8">
        <f t="shared" si="0"/>
        <v>128677375.15578949</v>
      </c>
    </row>
    <row r="15" spans="1:21" ht="38.1" customHeight="1" x14ac:dyDescent="0.25">
      <c r="A15" s="5">
        <f t="shared" si="4"/>
        <v>8</v>
      </c>
      <c r="B15" s="9" t="s">
        <v>26</v>
      </c>
      <c r="C15" s="9" t="s">
        <v>152</v>
      </c>
      <c r="D15" s="7">
        <f t="shared" si="1"/>
        <v>0</v>
      </c>
      <c r="E15" s="7"/>
      <c r="F15" s="7"/>
      <c r="G15" s="19">
        <f t="shared" si="2"/>
        <v>49015000</v>
      </c>
      <c r="H15" s="7"/>
      <c r="I15" s="7"/>
      <c r="J15" s="7"/>
      <c r="K15" s="7">
        <v>49015000</v>
      </c>
      <c r="L15" s="19"/>
      <c r="M15" s="7">
        <f t="shared" si="3"/>
        <v>0</v>
      </c>
      <c r="N15" s="7"/>
      <c r="O15" s="7"/>
      <c r="P15" s="7"/>
      <c r="Q15" s="7"/>
      <c r="R15" s="7"/>
      <c r="S15" s="7"/>
      <c r="T15" s="8">
        <f t="shared" si="0"/>
        <v>49015000</v>
      </c>
    </row>
    <row r="16" spans="1:21" ht="38.1" customHeight="1" x14ac:dyDescent="0.25">
      <c r="A16" s="5">
        <f t="shared" si="4"/>
        <v>9</v>
      </c>
      <c r="B16" s="9" t="s">
        <v>27</v>
      </c>
      <c r="C16" s="9" t="s">
        <v>153</v>
      </c>
      <c r="D16" s="7">
        <f t="shared" si="1"/>
        <v>0</v>
      </c>
      <c r="E16" s="7"/>
      <c r="F16" s="7"/>
      <c r="G16" s="19">
        <f t="shared" si="2"/>
        <v>56935824</v>
      </c>
      <c r="H16" s="7"/>
      <c r="I16" s="7"/>
      <c r="J16" s="7"/>
      <c r="K16" s="7">
        <v>56935824</v>
      </c>
      <c r="L16" s="19"/>
      <c r="M16" s="7">
        <f t="shared" si="3"/>
        <v>0</v>
      </c>
      <c r="N16" s="7"/>
      <c r="O16" s="7"/>
      <c r="P16" s="7"/>
      <c r="Q16" s="7"/>
      <c r="R16" s="7"/>
      <c r="S16" s="7"/>
      <c r="T16" s="8">
        <f t="shared" si="0"/>
        <v>56935824</v>
      </c>
    </row>
    <row r="17" spans="1:20" ht="51" customHeight="1" x14ac:dyDescent="0.25">
      <c r="A17" s="5">
        <f t="shared" si="4"/>
        <v>10</v>
      </c>
      <c r="B17" s="6" t="s">
        <v>28</v>
      </c>
      <c r="C17" s="6" t="s">
        <v>154</v>
      </c>
      <c r="D17" s="7">
        <f t="shared" si="1"/>
        <v>0</v>
      </c>
      <c r="E17" s="7"/>
      <c r="F17" s="7"/>
      <c r="G17" s="19">
        <f t="shared" si="2"/>
        <v>10071712</v>
      </c>
      <c r="H17" s="7"/>
      <c r="I17" s="10"/>
      <c r="J17" s="7"/>
      <c r="K17" s="7"/>
      <c r="L17" s="19">
        <v>10071712</v>
      </c>
      <c r="M17" s="7">
        <f t="shared" si="3"/>
        <v>0</v>
      </c>
      <c r="N17" s="7"/>
      <c r="O17" s="7"/>
      <c r="P17" s="7"/>
      <c r="Q17" s="7"/>
      <c r="R17" s="7"/>
      <c r="S17" s="7"/>
      <c r="T17" s="8">
        <f t="shared" si="0"/>
        <v>10071712</v>
      </c>
    </row>
    <row r="18" spans="1:20" ht="38.1" customHeight="1" x14ac:dyDescent="0.25">
      <c r="A18" s="5">
        <f t="shared" si="4"/>
        <v>11</v>
      </c>
      <c r="B18" s="6" t="s">
        <v>29</v>
      </c>
      <c r="C18" s="6" t="s">
        <v>155</v>
      </c>
      <c r="D18" s="7">
        <f t="shared" si="1"/>
        <v>57708084.195239998</v>
      </c>
      <c r="E18" s="7">
        <v>49855377.735239998</v>
      </c>
      <c r="F18" s="7">
        <v>7852706.46</v>
      </c>
      <c r="G18" s="19">
        <f t="shared" si="2"/>
        <v>42777000</v>
      </c>
      <c r="H18" s="7"/>
      <c r="I18" s="10"/>
      <c r="J18" s="7"/>
      <c r="K18" s="7">
        <v>42777000</v>
      </c>
      <c r="L18" s="19"/>
      <c r="M18" s="7">
        <f t="shared" si="3"/>
        <v>28804806.799999997</v>
      </c>
      <c r="N18" s="7">
        <v>13924094.799999999</v>
      </c>
      <c r="O18" s="7">
        <v>14880711.999999998</v>
      </c>
      <c r="P18" s="7"/>
      <c r="Q18" s="7"/>
      <c r="R18" s="7"/>
      <c r="S18" s="7"/>
      <c r="T18" s="8">
        <f t="shared" si="0"/>
        <v>129289890.99524</v>
      </c>
    </row>
    <row r="19" spans="1:20" ht="38.1" customHeight="1" x14ac:dyDescent="0.25">
      <c r="A19" s="5">
        <f t="shared" si="4"/>
        <v>12</v>
      </c>
      <c r="B19" s="6" t="s">
        <v>30</v>
      </c>
      <c r="C19" s="6" t="s">
        <v>263</v>
      </c>
      <c r="D19" s="7">
        <f t="shared" si="1"/>
        <v>241227829.67197996</v>
      </c>
      <c r="E19" s="7">
        <v>181412289.56157997</v>
      </c>
      <c r="F19" s="7">
        <v>59815540.110399999</v>
      </c>
      <c r="G19" s="19">
        <f t="shared" si="2"/>
        <v>8273341.9799999986</v>
      </c>
      <c r="H19" s="7"/>
      <c r="I19" s="7"/>
      <c r="J19" s="7"/>
      <c r="K19" s="7">
        <v>808844.39999999944</v>
      </c>
      <c r="L19" s="19">
        <v>7464497.5799999991</v>
      </c>
      <c r="M19" s="7">
        <f t="shared" si="3"/>
        <v>84513692.42399998</v>
      </c>
      <c r="N19" s="7">
        <v>1668903.5999999999</v>
      </c>
      <c r="O19" s="7">
        <v>82844788.823999986</v>
      </c>
      <c r="P19" s="7"/>
      <c r="Q19" s="7"/>
      <c r="R19" s="7"/>
      <c r="S19" s="7"/>
      <c r="T19" s="8">
        <f t="shared" si="0"/>
        <v>334014864.07597995</v>
      </c>
    </row>
    <row r="20" spans="1:20" ht="38.1" customHeight="1" x14ac:dyDescent="0.25">
      <c r="A20" s="5">
        <f t="shared" si="4"/>
        <v>13</v>
      </c>
      <c r="B20" s="6" t="s">
        <v>31</v>
      </c>
      <c r="C20" s="6" t="s">
        <v>262</v>
      </c>
      <c r="D20" s="7">
        <f t="shared" si="1"/>
        <v>11531585.708950998</v>
      </c>
      <c r="E20" s="7">
        <v>11531585.708950998</v>
      </c>
      <c r="F20" s="7"/>
      <c r="G20" s="19">
        <f t="shared" si="2"/>
        <v>8512545.5303333327</v>
      </c>
      <c r="H20" s="7">
        <v>5407630.0319999997</v>
      </c>
      <c r="I20" s="7">
        <v>3037491.4983333331</v>
      </c>
      <c r="J20" s="7"/>
      <c r="K20" s="7">
        <v>67424</v>
      </c>
      <c r="L20" s="19"/>
      <c r="M20" s="7">
        <f t="shared" si="3"/>
        <v>1530449.4799999997</v>
      </c>
      <c r="N20" s="7"/>
      <c r="O20" s="7">
        <v>1530449.4799999997</v>
      </c>
      <c r="P20" s="7"/>
      <c r="Q20" s="7"/>
      <c r="R20" s="7"/>
      <c r="S20" s="7"/>
      <c r="T20" s="8">
        <f t="shared" si="0"/>
        <v>21574580.719284333</v>
      </c>
    </row>
    <row r="21" spans="1:20" ht="46.9" customHeight="1" x14ac:dyDescent="0.25">
      <c r="A21" s="5">
        <f t="shared" si="4"/>
        <v>14</v>
      </c>
      <c r="B21" s="6" t="s">
        <v>32</v>
      </c>
      <c r="C21" s="6" t="s">
        <v>261</v>
      </c>
      <c r="D21" s="7">
        <f t="shared" si="1"/>
        <v>143268272.17720002</v>
      </c>
      <c r="E21" s="7">
        <v>79134676.359200001</v>
      </c>
      <c r="F21" s="7">
        <v>64133595.818000004</v>
      </c>
      <c r="G21" s="19">
        <f t="shared" si="2"/>
        <v>17846565.149999999</v>
      </c>
      <c r="H21" s="7"/>
      <c r="I21" s="10"/>
      <c r="J21" s="7"/>
      <c r="K21" s="7">
        <v>6938568</v>
      </c>
      <c r="L21" s="19">
        <v>10907997.149999999</v>
      </c>
      <c r="M21" s="7">
        <f t="shared" si="3"/>
        <v>0</v>
      </c>
      <c r="N21" s="7"/>
      <c r="O21" s="7"/>
      <c r="P21" s="7"/>
      <c r="Q21" s="7"/>
      <c r="R21" s="7"/>
      <c r="S21" s="7"/>
      <c r="T21" s="8">
        <f t="shared" si="0"/>
        <v>161114837.32720003</v>
      </c>
    </row>
    <row r="22" spans="1:20" ht="38.1" customHeight="1" x14ac:dyDescent="0.25">
      <c r="A22" s="5">
        <f t="shared" si="4"/>
        <v>15</v>
      </c>
      <c r="B22" s="6" t="s">
        <v>33</v>
      </c>
      <c r="C22" s="6" t="s">
        <v>260</v>
      </c>
      <c r="D22" s="7">
        <f t="shared" si="1"/>
        <v>61274239.025999993</v>
      </c>
      <c r="E22" s="7">
        <v>61274239.025999993</v>
      </c>
      <c r="F22" s="7"/>
      <c r="G22" s="19">
        <f t="shared" si="2"/>
        <v>0</v>
      </c>
      <c r="H22" s="7"/>
      <c r="I22" s="10"/>
      <c r="J22" s="7"/>
      <c r="K22" s="7"/>
      <c r="L22" s="19"/>
      <c r="M22" s="7">
        <f t="shared" si="3"/>
        <v>0</v>
      </c>
      <c r="N22" s="7"/>
      <c r="O22" s="7"/>
      <c r="P22" s="7"/>
      <c r="Q22" s="7"/>
      <c r="R22" s="7"/>
      <c r="S22" s="7"/>
      <c r="T22" s="8">
        <f t="shared" si="0"/>
        <v>61274239.025999993</v>
      </c>
    </row>
    <row r="23" spans="1:20" ht="59.25" customHeight="1" x14ac:dyDescent="0.25">
      <c r="A23" s="5">
        <f t="shared" si="4"/>
        <v>16</v>
      </c>
      <c r="B23" s="11" t="s">
        <v>34</v>
      </c>
      <c r="C23" s="11" t="s">
        <v>259</v>
      </c>
      <c r="D23" s="7">
        <f>E23+F23</f>
        <v>7737885.9681200003</v>
      </c>
      <c r="E23" s="7">
        <v>7737885.9681200003</v>
      </c>
      <c r="F23" s="7"/>
      <c r="G23" s="19">
        <f t="shared" si="2"/>
        <v>1965600</v>
      </c>
      <c r="H23" s="7"/>
      <c r="I23" s="10"/>
      <c r="J23" s="7"/>
      <c r="K23" s="7">
        <v>1965600</v>
      </c>
      <c r="L23" s="19"/>
      <c r="M23" s="7">
        <f t="shared" si="3"/>
        <v>2871508.08</v>
      </c>
      <c r="N23" s="7">
        <v>2871508.08</v>
      </c>
      <c r="O23" s="7"/>
      <c r="P23" s="7"/>
      <c r="Q23" s="7"/>
      <c r="R23" s="7"/>
      <c r="S23" s="7"/>
      <c r="T23" s="8">
        <f t="shared" si="0"/>
        <v>12574994.048119999</v>
      </c>
    </row>
    <row r="24" spans="1:20" ht="53.25" customHeight="1" x14ac:dyDescent="0.25">
      <c r="A24" s="5">
        <f t="shared" si="4"/>
        <v>17</v>
      </c>
      <c r="B24" s="6" t="s">
        <v>35</v>
      </c>
      <c r="C24" s="6" t="s">
        <v>258</v>
      </c>
      <c r="D24" s="7">
        <f t="shared" ref="D24:D86" si="5">E24+F24</f>
        <v>37387525.207649998</v>
      </c>
      <c r="E24" s="7">
        <v>23051832.66925</v>
      </c>
      <c r="F24" s="7">
        <v>14335692.538399998</v>
      </c>
      <c r="G24" s="19">
        <f t="shared" si="2"/>
        <v>0</v>
      </c>
      <c r="H24" s="7"/>
      <c r="I24" s="10"/>
      <c r="J24" s="7"/>
      <c r="K24" s="7"/>
      <c r="L24" s="19"/>
      <c r="M24" s="7">
        <f t="shared" si="3"/>
        <v>0</v>
      </c>
      <c r="N24" s="7"/>
      <c r="O24" s="7"/>
      <c r="P24" s="7"/>
      <c r="Q24" s="7"/>
      <c r="R24" s="7"/>
      <c r="S24" s="7"/>
      <c r="T24" s="8">
        <f t="shared" si="0"/>
        <v>37387525.207649998</v>
      </c>
    </row>
    <row r="25" spans="1:20" ht="38.1" customHeight="1" x14ac:dyDescent="0.25">
      <c r="A25" s="5">
        <f t="shared" si="4"/>
        <v>18</v>
      </c>
      <c r="B25" s="6" t="s">
        <v>36</v>
      </c>
      <c r="C25" s="6" t="s">
        <v>257</v>
      </c>
      <c r="D25" s="7">
        <f t="shared" si="5"/>
        <v>0</v>
      </c>
      <c r="E25" s="7"/>
      <c r="F25" s="7"/>
      <c r="G25" s="19">
        <f t="shared" si="2"/>
        <v>0</v>
      </c>
      <c r="H25" s="7"/>
      <c r="I25" s="10"/>
      <c r="J25" s="7"/>
      <c r="K25" s="7"/>
      <c r="L25" s="19"/>
      <c r="M25" s="7">
        <f t="shared" si="3"/>
        <v>0</v>
      </c>
      <c r="N25" s="7"/>
      <c r="O25" s="7"/>
      <c r="P25" s="7">
        <v>111896610</v>
      </c>
      <c r="Q25" s="7"/>
      <c r="R25" s="7"/>
      <c r="S25" s="7"/>
      <c r="T25" s="8">
        <f t="shared" si="0"/>
        <v>111896610</v>
      </c>
    </row>
    <row r="26" spans="1:20" ht="38.1" customHeight="1" x14ac:dyDescent="0.25">
      <c r="A26" s="5">
        <f>A25+1</f>
        <v>19</v>
      </c>
      <c r="B26" s="6" t="s">
        <v>37</v>
      </c>
      <c r="C26" s="6" t="s">
        <v>256</v>
      </c>
      <c r="D26" s="7">
        <f t="shared" si="5"/>
        <v>101765738.82167998</v>
      </c>
      <c r="E26" s="7">
        <v>99493273.328679979</v>
      </c>
      <c r="F26" s="7">
        <v>2272465.4930000002</v>
      </c>
      <c r="G26" s="19">
        <f t="shared" si="2"/>
        <v>3236352</v>
      </c>
      <c r="H26" s="7"/>
      <c r="I26" s="10"/>
      <c r="J26" s="7"/>
      <c r="K26" s="7">
        <v>3236352</v>
      </c>
      <c r="L26" s="19"/>
      <c r="M26" s="7">
        <f t="shared" si="3"/>
        <v>15960736.960000001</v>
      </c>
      <c r="N26" s="7">
        <v>15960736.960000001</v>
      </c>
      <c r="O26" s="7"/>
      <c r="P26" s="7"/>
      <c r="Q26" s="7"/>
      <c r="R26" s="7"/>
      <c r="S26" s="7"/>
      <c r="T26" s="8">
        <f t="shared" si="0"/>
        <v>120962827.78167999</v>
      </c>
    </row>
    <row r="27" spans="1:20" ht="38.1" customHeight="1" x14ac:dyDescent="0.25">
      <c r="A27" s="5">
        <f t="shared" si="4"/>
        <v>20</v>
      </c>
      <c r="B27" s="6" t="s">
        <v>38</v>
      </c>
      <c r="C27" s="6" t="s">
        <v>255</v>
      </c>
      <c r="D27" s="7">
        <f t="shared" si="5"/>
        <v>345774391.94320804</v>
      </c>
      <c r="E27" s="7">
        <v>335171003.94500804</v>
      </c>
      <c r="F27" s="7">
        <v>10603387.998199999</v>
      </c>
      <c r="G27" s="19">
        <f t="shared" si="2"/>
        <v>147461130.22436959</v>
      </c>
      <c r="H27" s="19">
        <v>87633946.682795495</v>
      </c>
      <c r="I27" s="10">
        <v>35126116.621574074</v>
      </c>
      <c r="J27" s="7">
        <v>1174560</v>
      </c>
      <c r="K27" s="19">
        <f>17538209.92+573104</f>
        <v>18111313.920000002</v>
      </c>
      <c r="L27" s="19">
        <v>5415193</v>
      </c>
      <c r="M27" s="7">
        <f t="shared" si="3"/>
        <v>27083820.708000001</v>
      </c>
      <c r="N27" s="7">
        <v>5076241.5480000004</v>
      </c>
      <c r="O27" s="7">
        <v>22007579.16</v>
      </c>
      <c r="P27" s="7"/>
      <c r="Q27" s="7"/>
      <c r="R27" s="7"/>
      <c r="S27" s="7"/>
      <c r="T27" s="8">
        <f t="shared" si="0"/>
        <v>520319342.87557763</v>
      </c>
    </row>
    <row r="28" spans="1:20" ht="38.1" customHeight="1" x14ac:dyDescent="0.25">
      <c r="A28" s="5">
        <f t="shared" si="4"/>
        <v>21</v>
      </c>
      <c r="B28" s="6" t="s">
        <v>39</v>
      </c>
      <c r="C28" s="6" t="s">
        <v>254</v>
      </c>
      <c r="D28" s="7">
        <f t="shared" si="5"/>
        <v>279119871.974944</v>
      </c>
      <c r="E28" s="7">
        <v>279119871.974944</v>
      </c>
      <c r="F28" s="7"/>
      <c r="G28" s="19">
        <f t="shared" si="2"/>
        <v>5817116</v>
      </c>
      <c r="H28" s="7"/>
      <c r="I28" s="10"/>
      <c r="J28" s="7"/>
      <c r="K28" s="7">
        <v>2359840.0000000005</v>
      </c>
      <c r="L28" s="19">
        <v>3457275.9999999995</v>
      </c>
      <c r="M28" s="7">
        <f t="shared" si="3"/>
        <v>14934547.6</v>
      </c>
      <c r="N28" s="7">
        <v>14934547.6</v>
      </c>
      <c r="O28" s="7"/>
      <c r="P28" s="7"/>
      <c r="Q28" s="7"/>
      <c r="R28" s="7"/>
      <c r="S28" s="7"/>
      <c r="T28" s="8">
        <f t="shared" si="0"/>
        <v>299871535.57494402</v>
      </c>
    </row>
    <row r="29" spans="1:20" ht="38.1" customHeight="1" x14ac:dyDescent="0.25">
      <c r="A29" s="5">
        <f t="shared" si="4"/>
        <v>22</v>
      </c>
      <c r="B29" s="6" t="s">
        <v>40</v>
      </c>
      <c r="C29" s="6" t="s">
        <v>252</v>
      </c>
      <c r="D29" s="7">
        <f t="shared" si="5"/>
        <v>45543359.923600003</v>
      </c>
      <c r="E29" s="7">
        <v>45543359.923600003</v>
      </c>
      <c r="F29" s="7"/>
      <c r="G29" s="19">
        <f t="shared" si="2"/>
        <v>92426009.126335993</v>
      </c>
      <c r="H29" s="7">
        <v>44159691.786335997</v>
      </c>
      <c r="I29" s="10">
        <v>792938.3</v>
      </c>
      <c r="J29" s="7">
        <v>16764203</v>
      </c>
      <c r="K29" s="7">
        <v>27992256.040000003</v>
      </c>
      <c r="L29" s="19">
        <v>2716920</v>
      </c>
      <c r="M29" s="7">
        <f t="shared" si="3"/>
        <v>6766444.7199999997</v>
      </c>
      <c r="N29" s="7">
        <v>3230136</v>
      </c>
      <c r="O29" s="7">
        <v>3536308.7199999997</v>
      </c>
      <c r="P29" s="7"/>
      <c r="Q29" s="7"/>
      <c r="R29" s="7"/>
      <c r="S29" s="7"/>
      <c r="T29" s="8">
        <f t="shared" si="0"/>
        <v>144735813.769936</v>
      </c>
    </row>
    <row r="30" spans="1:20" ht="38.1" customHeight="1" x14ac:dyDescent="0.25">
      <c r="A30" s="5">
        <f t="shared" si="4"/>
        <v>23</v>
      </c>
      <c r="B30" s="6" t="s">
        <v>41</v>
      </c>
      <c r="C30" s="6" t="s">
        <v>253</v>
      </c>
      <c r="D30" s="7">
        <f t="shared" si="5"/>
        <v>65550385.228019997</v>
      </c>
      <c r="E30" s="7">
        <v>65550385.228019997</v>
      </c>
      <c r="F30" s="7"/>
      <c r="G30" s="19">
        <f t="shared" si="2"/>
        <v>135144677.29963762</v>
      </c>
      <c r="H30" s="7">
        <v>81167871.479637593</v>
      </c>
      <c r="I30" s="10">
        <v>1930394.62</v>
      </c>
      <c r="J30" s="7">
        <v>39522403.200000003</v>
      </c>
      <c r="K30" s="7">
        <v>12524008</v>
      </c>
      <c r="L30" s="19"/>
      <c r="M30" s="7">
        <f t="shared" si="3"/>
        <v>3635283.4</v>
      </c>
      <c r="N30" s="7">
        <v>3635283.4</v>
      </c>
      <c r="O30" s="7"/>
      <c r="P30" s="7"/>
      <c r="Q30" s="7"/>
      <c r="R30" s="7"/>
      <c r="S30" s="7"/>
      <c r="T30" s="8">
        <f t="shared" si="0"/>
        <v>204330345.9276576</v>
      </c>
    </row>
    <row r="31" spans="1:20" ht="38.1" customHeight="1" x14ac:dyDescent="0.25">
      <c r="A31" s="5">
        <f t="shared" si="4"/>
        <v>24</v>
      </c>
      <c r="B31" s="9" t="s">
        <v>42</v>
      </c>
      <c r="C31" s="9" t="s">
        <v>249</v>
      </c>
      <c r="D31" s="7">
        <f t="shared" si="5"/>
        <v>90048531.786751986</v>
      </c>
      <c r="E31" s="7">
        <v>90048531.786751986</v>
      </c>
      <c r="F31" s="7"/>
      <c r="G31" s="19">
        <f t="shared" si="2"/>
        <v>66445483.025263153</v>
      </c>
      <c r="H31" s="7"/>
      <c r="I31" s="10"/>
      <c r="J31" s="7"/>
      <c r="K31" s="7">
        <v>66445483.025263153</v>
      </c>
      <c r="L31" s="19"/>
      <c r="M31" s="7">
        <f t="shared" si="3"/>
        <v>17718676.359999999</v>
      </c>
      <c r="N31" s="7">
        <v>13175918</v>
      </c>
      <c r="O31" s="7">
        <v>4542758.3599999994</v>
      </c>
      <c r="P31" s="7"/>
      <c r="Q31" s="7"/>
      <c r="R31" s="7"/>
      <c r="S31" s="7"/>
      <c r="T31" s="8">
        <f t="shared" si="0"/>
        <v>174212691.17201513</v>
      </c>
    </row>
    <row r="32" spans="1:20" ht="38.1" customHeight="1" x14ac:dyDescent="0.25">
      <c r="A32" s="5">
        <f t="shared" si="4"/>
        <v>25</v>
      </c>
      <c r="B32" s="6" t="s">
        <v>43</v>
      </c>
      <c r="C32" s="6" t="s">
        <v>250</v>
      </c>
      <c r="D32" s="7">
        <f t="shared" si="5"/>
        <v>50895251.42239999</v>
      </c>
      <c r="E32" s="7">
        <v>50895251.42239999</v>
      </c>
      <c r="F32" s="7"/>
      <c r="G32" s="19">
        <f t="shared" si="2"/>
        <v>29118184.412631579</v>
      </c>
      <c r="H32" s="7"/>
      <c r="I32" s="10"/>
      <c r="J32" s="7"/>
      <c r="K32" s="7">
        <v>29118184.412631579</v>
      </c>
      <c r="L32" s="19"/>
      <c r="M32" s="7">
        <f t="shared" si="3"/>
        <v>5382179.5999999996</v>
      </c>
      <c r="N32" s="7"/>
      <c r="O32" s="7">
        <v>5382179.5999999996</v>
      </c>
      <c r="P32" s="7"/>
      <c r="Q32" s="7"/>
      <c r="R32" s="7"/>
      <c r="S32" s="7"/>
      <c r="T32" s="8">
        <f t="shared" si="0"/>
        <v>85395615.435031563</v>
      </c>
    </row>
    <row r="33" spans="1:20" ht="38.1" customHeight="1" x14ac:dyDescent="0.25">
      <c r="A33" s="5">
        <f t="shared" si="4"/>
        <v>26</v>
      </c>
      <c r="B33" s="9" t="s">
        <v>44</v>
      </c>
      <c r="C33" s="9" t="s">
        <v>251</v>
      </c>
      <c r="D33" s="7">
        <f t="shared" si="5"/>
        <v>56268672.825904012</v>
      </c>
      <c r="E33" s="7">
        <v>56268672.825904012</v>
      </c>
      <c r="F33" s="7"/>
      <c r="G33" s="19">
        <f t="shared" si="2"/>
        <v>22258450.87157895</v>
      </c>
      <c r="H33" s="7"/>
      <c r="I33" s="10"/>
      <c r="J33" s="7"/>
      <c r="K33" s="7">
        <v>22209333.271578949</v>
      </c>
      <c r="L33" s="19">
        <v>49117.599999999999</v>
      </c>
      <c r="M33" s="7">
        <f t="shared" si="3"/>
        <v>4859560.16</v>
      </c>
      <c r="N33" s="7"/>
      <c r="O33" s="7">
        <v>4859560.16</v>
      </c>
      <c r="P33" s="7"/>
      <c r="Q33" s="7"/>
      <c r="R33" s="7"/>
      <c r="S33" s="7"/>
      <c r="T33" s="8">
        <f t="shared" si="0"/>
        <v>83386683.85748297</v>
      </c>
    </row>
    <row r="34" spans="1:20" ht="38.1" customHeight="1" x14ac:dyDescent="0.25">
      <c r="A34" s="5">
        <f t="shared" si="4"/>
        <v>27</v>
      </c>
      <c r="B34" s="9" t="s">
        <v>45</v>
      </c>
      <c r="C34" s="9" t="s">
        <v>248</v>
      </c>
      <c r="D34" s="7">
        <f t="shared" si="5"/>
        <v>0</v>
      </c>
      <c r="E34" s="7"/>
      <c r="F34" s="7"/>
      <c r="G34" s="19">
        <f t="shared" si="2"/>
        <v>131316231.74642912</v>
      </c>
      <c r="H34" s="7">
        <v>80363307.028929114</v>
      </c>
      <c r="I34" s="10">
        <v>38183640.717500001</v>
      </c>
      <c r="J34" s="7">
        <v>734100</v>
      </c>
      <c r="K34" s="7">
        <v>12035184</v>
      </c>
      <c r="L34" s="19"/>
      <c r="M34" s="7">
        <f t="shared" si="3"/>
        <v>50521259.600000009</v>
      </c>
      <c r="N34" s="7"/>
      <c r="O34" s="7">
        <v>50521259.600000009</v>
      </c>
      <c r="P34" s="7"/>
      <c r="Q34" s="7"/>
      <c r="R34" s="7"/>
      <c r="S34" s="7"/>
      <c r="T34" s="8">
        <f t="shared" si="0"/>
        <v>181837491.34642911</v>
      </c>
    </row>
    <row r="35" spans="1:20" ht="38.1" customHeight="1" x14ac:dyDescent="0.25">
      <c r="A35" s="5">
        <f t="shared" si="4"/>
        <v>28</v>
      </c>
      <c r="B35" s="9" t="s">
        <v>46</v>
      </c>
      <c r="C35" s="9" t="s">
        <v>247</v>
      </c>
      <c r="D35" s="7">
        <f t="shared" si="5"/>
        <v>0</v>
      </c>
      <c r="E35" s="7"/>
      <c r="F35" s="7"/>
      <c r="G35" s="19">
        <f t="shared" si="2"/>
        <v>70704863.255989522</v>
      </c>
      <c r="H35" s="7">
        <v>38463376.103026561</v>
      </c>
      <c r="I35" s="10">
        <v>22081728.432962961</v>
      </c>
      <c r="J35" s="7">
        <v>1409472</v>
      </c>
      <c r="K35" s="7">
        <v>8750286.7200000007</v>
      </c>
      <c r="L35" s="19"/>
      <c r="M35" s="7">
        <f t="shared" si="3"/>
        <v>24558144.240000002</v>
      </c>
      <c r="N35" s="7"/>
      <c r="O35" s="7">
        <v>24558144.240000002</v>
      </c>
      <c r="P35" s="7"/>
      <c r="Q35" s="7"/>
      <c r="R35" s="7"/>
      <c r="S35" s="7"/>
      <c r="T35" s="8">
        <f t="shared" si="0"/>
        <v>95263007.495989531</v>
      </c>
    </row>
    <row r="36" spans="1:20" ht="38.1" customHeight="1" x14ac:dyDescent="0.25">
      <c r="A36" s="5">
        <f t="shared" si="4"/>
        <v>29</v>
      </c>
      <c r="B36" s="6" t="s">
        <v>47</v>
      </c>
      <c r="C36" s="6" t="s">
        <v>242</v>
      </c>
      <c r="D36" s="7">
        <f t="shared" si="5"/>
        <v>11872766.723663999</v>
      </c>
      <c r="E36" s="7">
        <v>11872766.723663999</v>
      </c>
      <c r="F36" s="7"/>
      <c r="G36" s="19">
        <f t="shared" si="2"/>
        <v>144517581.3687259</v>
      </c>
      <c r="H36" s="7">
        <v>59227538.932799987</v>
      </c>
      <c r="I36" s="10">
        <v>30739108.155925926</v>
      </c>
      <c r="J36" s="7">
        <v>2642760</v>
      </c>
      <c r="K36" s="7">
        <v>15596480.48</v>
      </c>
      <c r="L36" s="19">
        <v>36311693.799999997</v>
      </c>
      <c r="M36" s="7">
        <f t="shared" si="3"/>
        <v>29722496.719999999</v>
      </c>
      <c r="N36" s="7"/>
      <c r="O36" s="7">
        <v>29722496.719999999</v>
      </c>
      <c r="P36" s="7"/>
      <c r="Q36" s="7"/>
      <c r="R36" s="7"/>
      <c r="S36" s="7"/>
      <c r="T36" s="8">
        <f t="shared" si="0"/>
        <v>186112844.81238988</v>
      </c>
    </row>
    <row r="37" spans="1:20" ht="38.1" customHeight="1" x14ac:dyDescent="0.25">
      <c r="A37" s="5">
        <f t="shared" si="4"/>
        <v>30</v>
      </c>
      <c r="B37" s="9" t="s">
        <v>48</v>
      </c>
      <c r="C37" s="9" t="s">
        <v>242</v>
      </c>
      <c r="D37" s="7">
        <f t="shared" si="5"/>
        <v>0</v>
      </c>
      <c r="E37" s="7"/>
      <c r="F37" s="7"/>
      <c r="G37" s="19">
        <f t="shared" si="2"/>
        <v>118898546.57449037</v>
      </c>
      <c r="H37" s="7">
        <v>82026991.509119987</v>
      </c>
      <c r="I37" s="10">
        <v>15246335.105370373</v>
      </c>
      <c r="J37" s="7">
        <v>9890747</v>
      </c>
      <c r="K37" s="7">
        <v>11734472.960000001</v>
      </c>
      <c r="L37" s="19"/>
      <c r="M37" s="7">
        <f t="shared" si="3"/>
        <v>20917339.239999998</v>
      </c>
      <c r="N37" s="7"/>
      <c r="O37" s="7">
        <v>20917339.239999998</v>
      </c>
      <c r="P37" s="7"/>
      <c r="Q37" s="7"/>
      <c r="R37" s="7"/>
      <c r="S37" s="7"/>
      <c r="T37" s="8">
        <f t="shared" si="0"/>
        <v>139815885.81449038</v>
      </c>
    </row>
    <row r="38" spans="1:20" ht="38.1" customHeight="1" x14ac:dyDescent="0.25">
      <c r="A38" s="5">
        <f t="shared" si="4"/>
        <v>31</v>
      </c>
      <c r="B38" s="9" t="s">
        <v>49</v>
      </c>
      <c r="C38" s="9" t="s">
        <v>243</v>
      </c>
      <c r="D38" s="7">
        <f t="shared" si="5"/>
        <v>0</v>
      </c>
      <c r="E38" s="7"/>
      <c r="F38" s="7"/>
      <c r="G38" s="19">
        <f t="shared" si="2"/>
        <v>86745355.12420623</v>
      </c>
      <c r="H38" s="7">
        <v>56218577.42670624</v>
      </c>
      <c r="I38" s="10">
        <v>11320653.8575</v>
      </c>
      <c r="J38" s="7">
        <v>11131425.600000001</v>
      </c>
      <c r="K38" s="7">
        <v>8074698.2400000002</v>
      </c>
      <c r="L38" s="19"/>
      <c r="M38" s="7">
        <f t="shared" si="3"/>
        <v>15056298.879999997</v>
      </c>
      <c r="N38" s="7"/>
      <c r="O38" s="7">
        <v>15056298.879999997</v>
      </c>
      <c r="P38" s="7"/>
      <c r="Q38" s="7"/>
      <c r="R38" s="7"/>
      <c r="S38" s="7"/>
      <c r="T38" s="8">
        <f t="shared" si="0"/>
        <v>101801654.00420623</v>
      </c>
    </row>
    <row r="39" spans="1:20" ht="38.1" customHeight="1" x14ac:dyDescent="0.25">
      <c r="A39" s="5">
        <f t="shared" si="4"/>
        <v>32</v>
      </c>
      <c r="B39" s="9" t="s">
        <v>50</v>
      </c>
      <c r="C39" s="9" t="s">
        <v>244</v>
      </c>
      <c r="D39" s="7">
        <f t="shared" si="5"/>
        <v>0</v>
      </c>
      <c r="E39" s="7"/>
      <c r="F39" s="7"/>
      <c r="G39" s="19">
        <f t="shared" si="2"/>
        <v>272706474.59237313</v>
      </c>
      <c r="H39" s="19">
        <v>169750644.0689472</v>
      </c>
      <c r="I39" s="10">
        <v>55359585.723425925</v>
      </c>
      <c r="J39" s="7">
        <v>8809200</v>
      </c>
      <c r="K39" s="19">
        <v>38709860</v>
      </c>
      <c r="L39" s="19">
        <v>77184.799999999988</v>
      </c>
      <c r="M39" s="7">
        <f t="shared" si="3"/>
        <v>41950217.959999993</v>
      </c>
      <c r="N39" s="7"/>
      <c r="O39" s="7">
        <v>41950217.959999993</v>
      </c>
      <c r="P39" s="7"/>
      <c r="Q39" s="7"/>
      <c r="R39" s="7"/>
      <c r="S39" s="7"/>
      <c r="T39" s="8">
        <f t="shared" si="0"/>
        <v>314656692.55237311</v>
      </c>
    </row>
    <row r="40" spans="1:20" ht="38.1" customHeight="1" x14ac:dyDescent="0.25">
      <c r="A40" s="5">
        <f t="shared" si="4"/>
        <v>33</v>
      </c>
      <c r="B40" s="9" t="s">
        <v>51</v>
      </c>
      <c r="C40" s="9" t="s">
        <v>245</v>
      </c>
      <c r="D40" s="7">
        <f t="shared" si="5"/>
        <v>0</v>
      </c>
      <c r="E40" s="7"/>
      <c r="F40" s="7"/>
      <c r="G40" s="19">
        <f t="shared" si="2"/>
        <v>82792533.615978956</v>
      </c>
      <c r="H40" s="7">
        <v>51205106.738015994</v>
      </c>
      <c r="I40" s="10">
        <v>12713082.077962965</v>
      </c>
      <c r="J40" s="7">
        <v>10651988</v>
      </c>
      <c r="K40" s="7">
        <v>8222356.7999999998</v>
      </c>
      <c r="L40" s="19"/>
      <c r="M40" s="7">
        <f t="shared" si="3"/>
        <v>10129375.199999999</v>
      </c>
      <c r="N40" s="7"/>
      <c r="O40" s="7">
        <v>10129375.199999999</v>
      </c>
      <c r="P40" s="7"/>
      <c r="Q40" s="7"/>
      <c r="R40" s="7"/>
      <c r="S40" s="7"/>
      <c r="T40" s="8">
        <f t="shared" ref="T40:T71" si="6">Q40+M40+G40+D40+P40</f>
        <v>92921908.815978959</v>
      </c>
    </row>
    <row r="41" spans="1:20" ht="38.1" customHeight="1" x14ac:dyDescent="0.25">
      <c r="A41" s="5">
        <f t="shared" si="4"/>
        <v>34</v>
      </c>
      <c r="B41" s="6" t="s">
        <v>52</v>
      </c>
      <c r="C41" s="6" t="s">
        <v>246</v>
      </c>
      <c r="D41" s="7">
        <f t="shared" si="5"/>
        <v>0</v>
      </c>
      <c r="E41" s="7"/>
      <c r="F41" s="7"/>
      <c r="G41" s="19">
        <f t="shared" si="2"/>
        <v>95216417.86511752</v>
      </c>
      <c r="H41" s="7">
        <v>58734243.897154555</v>
      </c>
      <c r="I41" s="10">
        <v>26810045.967962958</v>
      </c>
      <c r="J41" s="7">
        <v>704736</v>
      </c>
      <c r="K41" s="7">
        <v>8967392</v>
      </c>
      <c r="L41" s="19"/>
      <c r="M41" s="7">
        <f t="shared" si="3"/>
        <v>22818840.240000002</v>
      </c>
      <c r="N41" s="7"/>
      <c r="O41" s="7">
        <v>22818840.240000002</v>
      </c>
      <c r="P41" s="7"/>
      <c r="Q41" s="7"/>
      <c r="R41" s="7"/>
      <c r="S41" s="7"/>
      <c r="T41" s="8">
        <f t="shared" si="6"/>
        <v>118035258.10511753</v>
      </c>
    </row>
    <row r="42" spans="1:20" ht="38.1" customHeight="1" x14ac:dyDescent="0.25">
      <c r="A42" s="5">
        <f t="shared" si="4"/>
        <v>35</v>
      </c>
      <c r="B42" s="9" t="s">
        <v>53</v>
      </c>
      <c r="C42" s="9" t="s">
        <v>239</v>
      </c>
      <c r="D42" s="7">
        <f t="shared" si="5"/>
        <v>0</v>
      </c>
      <c r="E42" s="7"/>
      <c r="F42" s="7"/>
      <c r="G42" s="19">
        <f t="shared" si="2"/>
        <v>67875972</v>
      </c>
      <c r="H42" s="7"/>
      <c r="I42" s="10"/>
      <c r="J42" s="7"/>
      <c r="K42" s="7">
        <v>67875972</v>
      </c>
      <c r="L42" s="19"/>
      <c r="M42" s="7">
        <f t="shared" si="3"/>
        <v>0</v>
      </c>
      <c r="N42" s="7"/>
      <c r="O42" s="7"/>
      <c r="P42" s="7"/>
      <c r="Q42" s="7"/>
      <c r="R42" s="7"/>
      <c r="S42" s="7"/>
      <c r="T42" s="8">
        <f t="shared" si="6"/>
        <v>67875972</v>
      </c>
    </row>
    <row r="43" spans="1:20" ht="38.1" customHeight="1" x14ac:dyDescent="0.25">
      <c r="A43" s="5">
        <f t="shared" si="4"/>
        <v>36</v>
      </c>
      <c r="B43" s="9" t="s">
        <v>54</v>
      </c>
      <c r="C43" s="9" t="s">
        <v>240</v>
      </c>
      <c r="D43" s="7">
        <f t="shared" si="5"/>
        <v>0</v>
      </c>
      <c r="E43" s="7"/>
      <c r="F43" s="7"/>
      <c r="G43" s="19">
        <f t="shared" si="2"/>
        <v>50975600</v>
      </c>
      <c r="H43" s="7"/>
      <c r="I43" s="10"/>
      <c r="J43" s="7"/>
      <c r="K43" s="7">
        <v>50975600</v>
      </c>
      <c r="L43" s="19"/>
      <c r="M43" s="7">
        <f t="shared" si="3"/>
        <v>0</v>
      </c>
      <c r="N43" s="7"/>
      <c r="O43" s="7"/>
      <c r="P43" s="7"/>
      <c r="Q43" s="7"/>
      <c r="R43" s="7"/>
      <c r="S43" s="7"/>
      <c r="T43" s="8">
        <f t="shared" si="6"/>
        <v>50975600</v>
      </c>
    </row>
    <row r="44" spans="1:20" ht="38.1" customHeight="1" x14ac:dyDescent="0.25">
      <c r="A44" s="5">
        <f t="shared" si="4"/>
        <v>37</v>
      </c>
      <c r="B44" s="6" t="s">
        <v>55</v>
      </c>
      <c r="C44" s="6" t="s">
        <v>241</v>
      </c>
      <c r="D44" s="7">
        <f t="shared" si="5"/>
        <v>0</v>
      </c>
      <c r="E44" s="7"/>
      <c r="F44" s="7"/>
      <c r="G44" s="19">
        <f t="shared" si="2"/>
        <v>54736030.799999997</v>
      </c>
      <c r="H44" s="7"/>
      <c r="I44" s="10"/>
      <c r="J44" s="7"/>
      <c r="K44" s="7">
        <v>54736030.799999997</v>
      </c>
      <c r="L44" s="19"/>
      <c r="M44" s="7">
        <f t="shared" si="3"/>
        <v>0</v>
      </c>
      <c r="N44" s="7"/>
      <c r="O44" s="7"/>
      <c r="P44" s="7"/>
      <c r="Q44" s="7"/>
      <c r="R44" s="7"/>
      <c r="S44" s="7"/>
      <c r="T44" s="8">
        <f t="shared" si="6"/>
        <v>54736030.799999997</v>
      </c>
    </row>
    <row r="45" spans="1:20" ht="38.1" customHeight="1" x14ac:dyDescent="0.25">
      <c r="A45" s="5">
        <f t="shared" si="4"/>
        <v>38</v>
      </c>
      <c r="B45" s="6" t="s">
        <v>56</v>
      </c>
      <c r="C45" s="6" t="s">
        <v>236</v>
      </c>
      <c r="D45" s="7">
        <f t="shared" si="5"/>
        <v>0</v>
      </c>
      <c r="E45" s="7"/>
      <c r="F45" s="7"/>
      <c r="G45" s="19">
        <f t="shared" si="2"/>
        <v>107514156.67208023</v>
      </c>
      <c r="H45" s="7">
        <v>69983328.892080233</v>
      </c>
      <c r="I45" s="10">
        <v>820281</v>
      </c>
      <c r="J45" s="7">
        <v>26877280.379999999</v>
      </c>
      <c r="K45" s="7">
        <v>9344966.4000000004</v>
      </c>
      <c r="L45" s="19">
        <v>488300</v>
      </c>
      <c r="M45" s="7">
        <f t="shared" si="3"/>
        <v>9988436.3599999994</v>
      </c>
      <c r="N45" s="7"/>
      <c r="O45" s="7">
        <v>9988436.3599999994</v>
      </c>
      <c r="P45" s="7"/>
      <c r="Q45" s="7"/>
      <c r="R45" s="7"/>
      <c r="S45" s="7"/>
      <c r="T45" s="8">
        <f t="shared" si="6"/>
        <v>117502593.03208023</v>
      </c>
    </row>
    <row r="46" spans="1:20" ht="38.1" customHeight="1" x14ac:dyDescent="0.25">
      <c r="A46" s="5">
        <f t="shared" si="4"/>
        <v>39</v>
      </c>
      <c r="B46" s="6" t="s">
        <v>57</v>
      </c>
      <c r="C46" s="6" t="s">
        <v>237</v>
      </c>
      <c r="D46" s="7">
        <f t="shared" si="5"/>
        <v>0</v>
      </c>
      <c r="E46" s="7"/>
      <c r="F46" s="7"/>
      <c r="G46" s="19">
        <f t="shared" si="2"/>
        <v>90024943.140423983</v>
      </c>
      <c r="H46" s="7">
        <v>46110375.980423987</v>
      </c>
      <c r="I46" s="10">
        <f>847623.7+60153.94</f>
        <v>907777.6399999999</v>
      </c>
      <c r="J46" s="7">
        <v>27584898</v>
      </c>
      <c r="K46" s="7">
        <v>15421891.52</v>
      </c>
      <c r="L46" s="19"/>
      <c r="M46" s="7">
        <f t="shared" si="3"/>
        <v>21545421.240000002</v>
      </c>
      <c r="N46" s="7"/>
      <c r="O46" s="7">
        <v>21545421.240000002</v>
      </c>
      <c r="P46" s="7"/>
      <c r="Q46" s="7"/>
      <c r="R46" s="7"/>
      <c r="S46" s="7"/>
      <c r="T46" s="8">
        <f t="shared" si="6"/>
        <v>111570364.38042399</v>
      </c>
    </row>
    <row r="47" spans="1:20" ht="38.1" customHeight="1" x14ac:dyDescent="0.25">
      <c r="A47" s="5">
        <f t="shared" si="4"/>
        <v>40</v>
      </c>
      <c r="B47" s="6" t="s">
        <v>58</v>
      </c>
      <c r="C47" s="6" t="s">
        <v>238</v>
      </c>
      <c r="D47" s="7">
        <f t="shared" si="5"/>
        <v>0</v>
      </c>
      <c r="E47" s="7"/>
      <c r="F47" s="7"/>
      <c r="G47" s="19">
        <f t="shared" si="2"/>
        <v>84801293.704761431</v>
      </c>
      <c r="H47" s="7">
        <v>48606220.004761435</v>
      </c>
      <c r="I47" s="10">
        <v>475762.98</v>
      </c>
      <c r="J47" s="7">
        <v>26463344</v>
      </c>
      <c r="K47" s="7">
        <v>9255966.7200000007</v>
      </c>
      <c r="L47" s="19"/>
      <c r="M47" s="7">
        <f t="shared" si="3"/>
        <v>7432349.6799999997</v>
      </c>
      <c r="N47" s="7"/>
      <c r="O47" s="7">
        <v>7432349.6799999997</v>
      </c>
      <c r="P47" s="7"/>
      <c r="Q47" s="7"/>
      <c r="R47" s="7"/>
      <c r="S47" s="7"/>
      <c r="T47" s="8">
        <f t="shared" si="6"/>
        <v>92233643.384761423</v>
      </c>
    </row>
    <row r="48" spans="1:20" ht="38.1" customHeight="1" x14ac:dyDescent="0.25">
      <c r="A48" s="5">
        <f t="shared" si="4"/>
        <v>41</v>
      </c>
      <c r="B48" s="6" t="s">
        <v>59</v>
      </c>
      <c r="C48" s="6" t="s">
        <v>235</v>
      </c>
      <c r="D48" s="7">
        <f t="shared" si="5"/>
        <v>0</v>
      </c>
      <c r="E48" s="7"/>
      <c r="F48" s="7"/>
      <c r="G48" s="19">
        <f t="shared" si="2"/>
        <v>43918224.240000002</v>
      </c>
      <c r="H48" s="7"/>
      <c r="I48" s="10"/>
      <c r="J48" s="7"/>
      <c r="K48" s="7">
        <v>43918224.240000002</v>
      </c>
      <c r="L48" s="19"/>
      <c r="M48" s="7">
        <f t="shared" si="3"/>
        <v>0</v>
      </c>
      <c r="N48" s="7"/>
      <c r="O48" s="7"/>
      <c r="P48" s="7"/>
      <c r="Q48" s="7"/>
      <c r="R48" s="7"/>
      <c r="S48" s="7"/>
      <c r="T48" s="8">
        <f t="shared" si="6"/>
        <v>43918224.240000002</v>
      </c>
    </row>
    <row r="49" spans="1:20" ht="38.1" customHeight="1" x14ac:dyDescent="0.25">
      <c r="A49" s="5">
        <f t="shared" si="4"/>
        <v>42</v>
      </c>
      <c r="B49" s="6" t="s">
        <v>60</v>
      </c>
      <c r="C49" s="6" t="s">
        <v>234</v>
      </c>
      <c r="D49" s="7">
        <f t="shared" si="5"/>
        <v>0</v>
      </c>
      <c r="E49" s="7"/>
      <c r="F49" s="7"/>
      <c r="G49" s="19">
        <f t="shared" si="2"/>
        <v>81942574.411336333</v>
      </c>
      <c r="H49" s="7">
        <v>45939859.891336322</v>
      </c>
      <c r="I49" s="10">
        <v>1121050.7</v>
      </c>
      <c r="J49" s="7">
        <v>27957893.259999998</v>
      </c>
      <c r="K49" s="7">
        <v>6923770.5600000005</v>
      </c>
      <c r="L49" s="19"/>
      <c r="M49" s="7">
        <f t="shared" si="3"/>
        <v>9791039.1600000001</v>
      </c>
      <c r="N49" s="7"/>
      <c r="O49" s="7">
        <v>9791039.1600000001</v>
      </c>
      <c r="P49" s="7"/>
      <c r="Q49" s="7"/>
      <c r="R49" s="7"/>
      <c r="S49" s="7"/>
      <c r="T49" s="8">
        <f t="shared" si="6"/>
        <v>91733613.571336329</v>
      </c>
    </row>
    <row r="50" spans="1:20" ht="51" customHeight="1" x14ac:dyDescent="0.25">
      <c r="A50" s="5">
        <f t="shared" si="4"/>
        <v>43</v>
      </c>
      <c r="B50" s="6" t="s">
        <v>61</v>
      </c>
      <c r="C50" s="6" t="s">
        <v>233</v>
      </c>
      <c r="D50" s="7">
        <f t="shared" si="5"/>
        <v>210469038.37796003</v>
      </c>
      <c r="E50" s="7">
        <v>133470565.18796001</v>
      </c>
      <c r="F50" s="7">
        <v>76998473.189999998</v>
      </c>
      <c r="G50" s="19">
        <f t="shared" si="2"/>
        <v>9402870.5700296294</v>
      </c>
      <c r="H50" s="7">
        <v>1946313.2303999998</v>
      </c>
      <c r="I50" s="10">
        <v>1099792.3496296299</v>
      </c>
      <c r="J50" s="7">
        <v>587280</v>
      </c>
      <c r="K50" s="7">
        <v>3071666.64</v>
      </c>
      <c r="L50" s="19">
        <v>2697818.3499999996</v>
      </c>
      <c r="M50" s="7">
        <f t="shared" si="3"/>
        <v>6577578.392</v>
      </c>
      <c r="N50" s="7">
        <v>4607885.6320000002</v>
      </c>
      <c r="O50" s="7">
        <v>1969692.76</v>
      </c>
      <c r="P50" s="7">
        <v>19043700</v>
      </c>
      <c r="Q50" s="7"/>
      <c r="R50" s="7"/>
      <c r="S50" s="7"/>
      <c r="T50" s="8">
        <f t="shared" si="6"/>
        <v>245493187.33998966</v>
      </c>
    </row>
    <row r="51" spans="1:20" ht="46.5" customHeight="1" x14ac:dyDescent="0.25">
      <c r="A51" s="5">
        <f t="shared" si="4"/>
        <v>44</v>
      </c>
      <c r="B51" s="6" t="s">
        <v>62</v>
      </c>
      <c r="C51" s="6" t="s">
        <v>232</v>
      </c>
      <c r="D51" s="7">
        <f t="shared" si="5"/>
        <v>0</v>
      </c>
      <c r="E51" s="7"/>
      <c r="F51" s="7"/>
      <c r="G51" s="19">
        <f t="shared" si="2"/>
        <v>5119560.9398536291</v>
      </c>
      <c r="H51" s="7">
        <v>2425841.950224</v>
      </c>
      <c r="I51" s="10">
        <v>1377421.2296296295</v>
      </c>
      <c r="J51" s="7">
        <v>440460</v>
      </c>
      <c r="K51" s="7">
        <v>875837.76</v>
      </c>
      <c r="L51" s="19"/>
      <c r="M51" s="7">
        <f t="shared" si="3"/>
        <v>3523747.0799999996</v>
      </c>
      <c r="N51" s="7"/>
      <c r="O51" s="7">
        <v>3523747.0799999996</v>
      </c>
      <c r="P51" s="7"/>
      <c r="Q51" s="7"/>
      <c r="R51" s="7"/>
      <c r="S51" s="7"/>
      <c r="T51" s="8">
        <f t="shared" si="6"/>
        <v>8643308.0198536292</v>
      </c>
    </row>
    <row r="52" spans="1:20" ht="38.1" customHeight="1" x14ac:dyDescent="0.25">
      <c r="A52" s="5">
        <f t="shared" si="4"/>
        <v>45</v>
      </c>
      <c r="B52" s="9" t="s">
        <v>63</v>
      </c>
      <c r="C52" s="9" t="s">
        <v>186</v>
      </c>
      <c r="D52" s="7">
        <f t="shared" si="5"/>
        <v>0</v>
      </c>
      <c r="E52" s="7"/>
      <c r="F52" s="7"/>
      <c r="G52" s="19">
        <f t="shared" si="2"/>
        <v>78939790.391451851</v>
      </c>
      <c r="H52" s="7">
        <v>30617351.049599998</v>
      </c>
      <c r="I52" s="10">
        <v>14884346.261851851</v>
      </c>
      <c r="J52" s="7">
        <v>14696029</v>
      </c>
      <c r="K52" s="7">
        <v>16375682.08</v>
      </c>
      <c r="L52" s="19">
        <v>2366382</v>
      </c>
      <c r="M52" s="7">
        <f t="shared" si="3"/>
        <v>15142021.719999999</v>
      </c>
      <c r="N52" s="7"/>
      <c r="O52" s="7">
        <v>15142021.719999999</v>
      </c>
      <c r="P52" s="7"/>
      <c r="Q52" s="7"/>
      <c r="R52" s="7"/>
      <c r="S52" s="7"/>
      <c r="T52" s="8">
        <f t="shared" si="6"/>
        <v>94081812.111451849</v>
      </c>
    </row>
    <row r="53" spans="1:20" ht="38.1" customHeight="1" x14ac:dyDescent="0.25">
      <c r="A53" s="5">
        <f t="shared" si="4"/>
        <v>46</v>
      </c>
      <c r="B53" s="6" t="s">
        <v>64</v>
      </c>
      <c r="C53" s="6" t="s">
        <v>231</v>
      </c>
      <c r="D53" s="7">
        <f t="shared" si="5"/>
        <v>10312675.966823999</v>
      </c>
      <c r="E53" s="7">
        <v>10312675.966823999</v>
      </c>
      <c r="F53" s="7"/>
      <c r="G53" s="19">
        <f t="shared" si="2"/>
        <v>11328690.079148149</v>
      </c>
      <c r="H53" s="7">
        <v>6007057.0559999999</v>
      </c>
      <c r="I53" s="10">
        <v>3830312.9431481482</v>
      </c>
      <c r="J53" s="7">
        <v>146820</v>
      </c>
      <c r="K53" s="7">
        <v>1344500.08</v>
      </c>
      <c r="L53" s="19"/>
      <c r="M53" s="7">
        <f t="shared" si="3"/>
        <v>577007.19999999995</v>
      </c>
      <c r="N53" s="7">
        <v>577007.19999999995</v>
      </c>
      <c r="O53" s="7"/>
      <c r="P53" s="7"/>
      <c r="Q53" s="7"/>
      <c r="R53" s="7"/>
      <c r="S53" s="7"/>
      <c r="T53" s="8">
        <f t="shared" si="6"/>
        <v>22218373.245972149</v>
      </c>
    </row>
    <row r="54" spans="1:20" ht="38.1" customHeight="1" x14ac:dyDescent="0.25">
      <c r="A54" s="5">
        <f t="shared" si="4"/>
        <v>47</v>
      </c>
      <c r="B54" s="6" t="s">
        <v>65</v>
      </c>
      <c r="C54" s="6" t="s">
        <v>230</v>
      </c>
      <c r="D54" s="7">
        <f t="shared" si="5"/>
        <v>0</v>
      </c>
      <c r="E54" s="7"/>
      <c r="F54" s="7"/>
      <c r="G54" s="19">
        <f t="shared" si="2"/>
        <v>0</v>
      </c>
      <c r="H54" s="7"/>
      <c r="I54" s="10"/>
      <c r="J54" s="7"/>
      <c r="K54" s="7"/>
      <c r="L54" s="19"/>
      <c r="M54" s="7">
        <f t="shared" si="3"/>
        <v>0</v>
      </c>
      <c r="N54" s="7"/>
      <c r="O54" s="7"/>
      <c r="P54" s="7"/>
      <c r="Q54" s="7">
        <f>R54+S54</f>
        <v>633688954.34000003</v>
      </c>
      <c r="R54" s="7">
        <v>631672535.34000003</v>
      </c>
      <c r="S54" s="7">
        <v>2016419</v>
      </c>
      <c r="T54" s="8">
        <f t="shared" si="6"/>
        <v>633688954.34000003</v>
      </c>
    </row>
    <row r="55" spans="1:20" ht="38.1" customHeight="1" x14ac:dyDescent="0.25">
      <c r="A55" s="5">
        <f t="shared" si="4"/>
        <v>48</v>
      </c>
      <c r="B55" s="6" t="s">
        <v>66</v>
      </c>
      <c r="C55" s="6" t="s">
        <v>229</v>
      </c>
      <c r="D55" s="7">
        <f t="shared" si="5"/>
        <v>0</v>
      </c>
      <c r="E55" s="7"/>
      <c r="F55" s="7"/>
      <c r="G55" s="19">
        <f t="shared" si="2"/>
        <v>665916</v>
      </c>
      <c r="H55" s="7"/>
      <c r="I55" s="10"/>
      <c r="J55" s="7"/>
      <c r="K55" s="19">
        <v>4914</v>
      </c>
      <c r="L55" s="19">
        <v>661002</v>
      </c>
      <c r="M55" s="7">
        <f t="shared" si="3"/>
        <v>0</v>
      </c>
      <c r="N55" s="7"/>
      <c r="O55" s="7"/>
      <c r="P55" s="7"/>
      <c r="Q55" s="7"/>
      <c r="R55" s="7"/>
      <c r="S55" s="7"/>
      <c r="T55" s="8">
        <f t="shared" si="6"/>
        <v>665916</v>
      </c>
    </row>
    <row r="56" spans="1:20" ht="38.1" customHeight="1" x14ac:dyDescent="0.25">
      <c r="A56" s="5">
        <f t="shared" si="4"/>
        <v>49</v>
      </c>
      <c r="B56" s="6" t="s">
        <v>67</v>
      </c>
      <c r="C56" s="6" t="s">
        <v>228</v>
      </c>
      <c r="D56" s="7">
        <f t="shared" si="5"/>
        <v>0</v>
      </c>
      <c r="E56" s="7"/>
      <c r="F56" s="7"/>
      <c r="G56" s="19">
        <f t="shared" si="2"/>
        <v>1816103.78</v>
      </c>
      <c r="H56" s="7"/>
      <c r="I56" s="10"/>
      <c r="J56" s="7"/>
      <c r="K56" s="7">
        <v>1816103.78</v>
      </c>
      <c r="L56" s="19"/>
      <c r="M56" s="7">
        <f t="shared" si="3"/>
        <v>0</v>
      </c>
      <c r="N56" s="7"/>
      <c r="O56" s="7"/>
      <c r="P56" s="7"/>
      <c r="Q56" s="7"/>
      <c r="R56" s="7"/>
      <c r="S56" s="7"/>
      <c r="T56" s="8">
        <f t="shared" si="6"/>
        <v>1816103.78</v>
      </c>
    </row>
    <row r="57" spans="1:20" ht="38.1" customHeight="1" x14ac:dyDescent="0.25">
      <c r="A57" s="5">
        <f t="shared" si="4"/>
        <v>50</v>
      </c>
      <c r="B57" s="6" t="s">
        <v>68</v>
      </c>
      <c r="C57" s="6" t="s">
        <v>227</v>
      </c>
      <c r="D57" s="7">
        <f t="shared" si="5"/>
        <v>0</v>
      </c>
      <c r="E57" s="7"/>
      <c r="F57" s="7"/>
      <c r="G57" s="19">
        <f t="shared" si="2"/>
        <v>9962200.7200000007</v>
      </c>
      <c r="H57" s="7"/>
      <c r="I57" s="10"/>
      <c r="J57" s="7"/>
      <c r="K57" s="7">
        <v>9962200.7200000007</v>
      </c>
      <c r="L57" s="19"/>
      <c r="M57" s="7">
        <f t="shared" si="3"/>
        <v>0</v>
      </c>
      <c r="N57" s="7"/>
      <c r="O57" s="7"/>
      <c r="P57" s="7"/>
      <c r="Q57" s="7"/>
      <c r="R57" s="7"/>
      <c r="S57" s="7"/>
      <c r="T57" s="8">
        <f t="shared" si="6"/>
        <v>9962200.7200000007</v>
      </c>
    </row>
    <row r="58" spans="1:20" ht="38.1" customHeight="1" x14ac:dyDescent="0.25">
      <c r="A58" s="5">
        <f t="shared" si="4"/>
        <v>51</v>
      </c>
      <c r="B58" s="30" t="s">
        <v>126</v>
      </c>
      <c r="C58" s="30" t="s">
        <v>226</v>
      </c>
      <c r="D58" s="7">
        <f t="shared" si="5"/>
        <v>0</v>
      </c>
      <c r="E58" s="7"/>
      <c r="F58" s="7"/>
      <c r="G58" s="19">
        <f t="shared" si="2"/>
        <v>26223046.274722222</v>
      </c>
      <c r="H58" s="7">
        <v>4104500.4</v>
      </c>
      <c r="I58" s="10">
        <v>2651097.0747222221</v>
      </c>
      <c r="J58" s="7">
        <v>587280</v>
      </c>
      <c r="K58" s="7">
        <v>18880168.800000001</v>
      </c>
      <c r="L58" s="19"/>
      <c r="M58" s="7">
        <f t="shared" si="3"/>
        <v>2582038.1999999997</v>
      </c>
      <c r="N58" s="7"/>
      <c r="O58" s="7">
        <v>2582038.1999999997</v>
      </c>
      <c r="P58" s="7"/>
      <c r="Q58" s="7"/>
      <c r="R58" s="7"/>
      <c r="S58" s="7"/>
      <c r="T58" s="8">
        <f t="shared" si="6"/>
        <v>28805084.474722221</v>
      </c>
    </row>
    <row r="59" spans="1:20" ht="38.1" customHeight="1" x14ac:dyDescent="0.25">
      <c r="A59" s="5">
        <f t="shared" si="4"/>
        <v>52</v>
      </c>
      <c r="B59" s="6" t="s">
        <v>69</v>
      </c>
      <c r="C59" s="6" t="s">
        <v>225</v>
      </c>
      <c r="D59" s="7">
        <f t="shared" si="5"/>
        <v>0</v>
      </c>
      <c r="E59" s="7"/>
      <c r="F59" s="7"/>
      <c r="G59" s="19">
        <f t="shared" si="2"/>
        <v>0</v>
      </c>
      <c r="H59" s="7"/>
      <c r="I59" s="10"/>
      <c r="J59" s="7"/>
      <c r="K59" s="7"/>
      <c r="L59" s="19"/>
      <c r="M59" s="7">
        <f t="shared" si="3"/>
        <v>2620551.36</v>
      </c>
      <c r="N59" s="7"/>
      <c r="O59" s="7">
        <v>2620551.36</v>
      </c>
      <c r="P59" s="7"/>
      <c r="Q59" s="7"/>
      <c r="R59" s="7"/>
      <c r="S59" s="7"/>
      <c r="T59" s="8">
        <f t="shared" si="6"/>
        <v>2620551.36</v>
      </c>
    </row>
    <row r="60" spans="1:20" ht="51" customHeight="1" x14ac:dyDescent="0.25">
      <c r="A60" s="5">
        <f t="shared" si="4"/>
        <v>53</v>
      </c>
      <c r="B60" s="6" t="s">
        <v>122</v>
      </c>
      <c r="C60" s="6" t="s">
        <v>224</v>
      </c>
      <c r="D60" s="7">
        <f t="shared" si="5"/>
        <v>69759858.968800008</v>
      </c>
      <c r="E60" s="7">
        <v>69759858.968800008</v>
      </c>
      <c r="F60" s="7"/>
      <c r="G60" s="19">
        <f t="shared" si="2"/>
        <v>0</v>
      </c>
      <c r="H60" s="7"/>
      <c r="I60" s="10"/>
      <c r="J60" s="7"/>
      <c r="K60" s="7"/>
      <c r="L60" s="19"/>
      <c r="M60" s="7">
        <f t="shared" si="3"/>
        <v>5576816</v>
      </c>
      <c r="N60" s="7">
        <v>5576816</v>
      </c>
      <c r="O60" s="7"/>
      <c r="P60" s="7"/>
      <c r="Q60" s="7"/>
      <c r="R60" s="7"/>
      <c r="S60" s="7"/>
      <c r="T60" s="8">
        <f t="shared" si="6"/>
        <v>75336674.968800008</v>
      </c>
    </row>
    <row r="61" spans="1:20" ht="38.1" customHeight="1" x14ac:dyDescent="0.25">
      <c r="A61" s="5">
        <f t="shared" si="4"/>
        <v>54</v>
      </c>
      <c r="B61" s="6" t="s">
        <v>70</v>
      </c>
      <c r="C61" s="6" t="s">
        <v>223</v>
      </c>
      <c r="D61" s="7">
        <f t="shared" si="5"/>
        <v>0</v>
      </c>
      <c r="E61" s="7"/>
      <c r="F61" s="7"/>
      <c r="G61" s="19">
        <f t="shared" si="2"/>
        <v>22106612.5</v>
      </c>
      <c r="H61" s="7"/>
      <c r="I61" s="10"/>
      <c r="J61" s="7"/>
      <c r="K61" s="7"/>
      <c r="L61" s="19">
        <v>22106612.5</v>
      </c>
      <c r="M61" s="7">
        <f t="shared" si="3"/>
        <v>0</v>
      </c>
      <c r="N61" s="7"/>
      <c r="O61" s="7"/>
      <c r="P61" s="7"/>
      <c r="Q61" s="7"/>
      <c r="R61" s="7"/>
      <c r="S61" s="7"/>
      <c r="T61" s="8">
        <f t="shared" si="6"/>
        <v>22106612.5</v>
      </c>
    </row>
    <row r="62" spans="1:20" ht="38.1" customHeight="1" x14ac:dyDescent="0.25">
      <c r="A62" s="5">
        <f t="shared" si="4"/>
        <v>55</v>
      </c>
      <c r="B62" s="6" t="s">
        <v>71</v>
      </c>
      <c r="C62" s="6" t="s">
        <v>222</v>
      </c>
      <c r="D62" s="7">
        <f t="shared" si="5"/>
        <v>0</v>
      </c>
      <c r="E62" s="7"/>
      <c r="F62" s="7"/>
      <c r="G62" s="19">
        <f t="shared" si="2"/>
        <v>904428.6</v>
      </c>
      <c r="H62" s="7"/>
      <c r="I62" s="10"/>
      <c r="J62" s="7"/>
      <c r="K62" s="7"/>
      <c r="L62" s="19">
        <v>904428.6</v>
      </c>
      <c r="M62" s="7">
        <f t="shared" si="3"/>
        <v>0</v>
      </c>
      <c r="N62" s="7"/>
      <c r="O62" s="7"/>
      <c r="P62" s="7"/>
      <c r="Q62" s="7"/>
      <c r="R62" s="7"/>
      <c r="S62" s="7"/>
      <c r="T62" s="8">
        <f t="shared" si="6"/>
        <v>904428.6</v>
      </c>
    </row>
    <row r="63" spans="1:20" ht="38.1" customHeight="1" x14ac:dyDescent="0.25">
      <c r="A63" s="5">
        <f t="shared" si="4"/>
        <v>56</v>
      </c>
      <c r="B63" s="6" t="s">
        <v>72</v>
      </c>
      <c r="C63" s="6" t="s">
        <v>221</v>
      </c>
      <c r="D63" s="7">
        <f t="shared" si="5"/>
        <v>0</v>
      </c>
      <c r="E63" s="7"/>
      <c r="F63" s="7"/>
      <c r="G63" s="19">
        <f t="shared" si="2"/>
        <v>2919448</v>
      </c>
      <c r="H63" s="7"/>
      <c r="I63" s="10"/>
      <c r="J63" s="7"/>
      <c r="K63" s="7"/>
      <c r="L63" s="19">
        <v>2919448</v>
      </c>
      <c r="M63" s="7">
        <f t="shared" si="3"/>
        <v>0</v>
      </c>
      <c r="N63" s="7"/>
      <c r="O63" s="7"/>
      <c r="P63" s="7"/>
      <c r="Q63" s="7"/>
      <c r="R63" s="7"/>
      <c r="S63" s="7"/>
      <c r="T63" s="8">
        <f t="shared" si="6"/>
        <v>2919448</v>
      </c>
    </row>
    <row r="64" spans="1:20" ht="38.1" customHeight="1" x14ac:dyDescent="0.25">
      <c r="A64" s="5">
        <f t="shared" si="4"/>
        <v>57</v>
      </c>
      <c r="B64" s="6" t="s">
        <v>73</v>
      </c>
      <c r="C64" s="6" t="s">
        <v>220</v>
      </c>
      <c r="D64" s="7">
        <f t="shared" si="5"/>
        <v>0</v>
      </c>
      <c r="E64" s="7"/>
      <c r="F64" s="7"/>
      <c r="G64" s="19">
        <f t="shared" si="2"/>
        <v>1171299.8999999999</v>
      </c>
      <c r="H64" s="7"/>
      <c r="I64" s="10"/>
      <c r="J64" s="7"/>
      <c r="K64" s="7"/>
      <c r="L64" s="19">
        <v>1171299.8999999999</v>
      </c>
      <c r="M64" s="7">
        <f t="shared" si="3"/>
        <v>0</v>
      </c>
      <c r="N64" s="7"/>
      <c r="O64" s="7"/>
      <c r="P64" s="7"/>
      <c r="Q64" s="7"/>
      <c r="R64" s="7"/>
      <c r="S64" s="7"/>
      <c r="T64" s="8">
        <f t="shared" si="6"/>
        <v>1171299.8999999999</v>
      </c>
    </row>
    <row r="65" spans="1:20" ht="38.1" customHeight="1" x14ac:dyDescent="0.25">
      <c r="A65" s="5">
        <f t="shared" si="4"/>
        <v>58</v>
      </c>
      <c r="B65" s="6" t="s">
        <v>74</v>
      </c>
      <c r="C65" s="6" t="s">
        <v>219</v>
      </c>
      <c r="D65" s="7">
        <f t="shared" si="5"/>
        <v>0</v>
      </c>
      <c r="E65" s="7"/>
      <c r="F65" s="7"/>
      <c r="G65" s="19">
        <f t="shared" si="2"/>
        <v>392120</v>
      </c>
      <c r="H65" s="7"/>
      <c r="I65" s="10"/>
      <c r="J65" s="7"/>
      <c r="K65" s="7">
        <v>392120</v>
      </c>
      <c r="L65" s="19"/>
      <c r="M65" s="7">
        <f t="shared" si="3"/>
        <v>289884</v>
      </c>
      <c r="N65" s="7"/>
      <c r="O65" s="7">
        <v>289884</v>
      </c>
      <c r="P65" s="7"/>
      <c r="Q65" s="7"/>
      <c r="R65" s="7"/>
      <c r="S65" s="7"/>
      <c r="T65" s="8">
        <f t="shared" si="6"/>
        <v>682004</v>
      </c>
    </row>
    <row r="66" spans="1:20" ht="38.1" customHeight="1" x14ac:dyDescent="0.25">
      <c r="A66" s="5">
        <f t="shared" si="4"/>
        <v>59</v>
      </c>
      <c r="B66" s="6" t="s">
        <v>75</v>
      </c>
      <c r="C66" s="6" t="s">
        <v>218</v>
      </c>
      <c r="D66" s="7">
        <f t="shared" si="5"/>
        <v>0</v>
      </c>
      <c r="E66" s="7"/>
      <c r="F66" s="7"/>
      <c r="G66" s="19">
        <f t="shared" si="2"/>
        <v>1283494</v>
      </c>
      <c r="H66" s="7"/>
      <c r="I66" s="10"/>
      <c r="J66" s="7"/>
      <c r="K66" s="7"/>
      <c r="L66" s="19">
        <v>1283494</v>
      </c>
      <c r="M66" s="7">
        <f t="shared" si="3"/>
        <v>0</v>
      </c>
      <c r="N66" s="7"/>
      <c r="O66" s="7"/>
      <c r="P66" s="7"/>
      <c r="Q66" s="7"/>
      <c r="R66" s="7"/>
      <c r="S66" s="7"/>
      <c r="T66" s="8">
        <f t="shared" si="6"/>
        <v>1283494</v>
      </c>
    </row>
    <row r="67" spans="1:20" ht="38.1" customHeight="1" x14ac:dyDescent="0.25">
      <c r="A67" s="5">
        <f t="shared" si="4"/>
        <v>60</v>
      </c>
      <c r="B67" s="6" t="s">
        <v>76</v>
      </c>
      <c r="C67" s="6" t="s">
        <v>217</v>
      </c>
      <c r="D67" s="7">
        <f t="shared" si="5"/>
        <v>0</v>
      </c>
      <c r="E67" s="7"/>
      <c r="F67" s="7"/>
      <c r="G67" s="19">
        <f t="shared" si="2"/>
        <v>980300</v>
      </c>
      <c r="H67" s="7"/>
      <c r="I67" s="10"/>
      <c r="J67" s="7"/>
      <c r="K67" s="7">
        <v>980300</v>
      </c>
      <c r="L67" s="19"/>
      <c r="M67" s="7">
        <f t="shared" si="3"/>
        <v>0</v>
      </c>
      <c r="N67" s="7"/>
      <c r="O67" s="7"/>
      <c r="P67" s="7"/>
      <c r="Q67" s="7"/>
      <c r="R67" s="7"/>
      <c r="S67" s="7"/>
      <c r="T67" s="8">
        <f t="shared" si="6"/>
        <v>980300</v>
      </c>
    </row>
    <row r="68" spans="1:20" ht="38.1" customHeight="1" x14ac:dyDescent="0.25">
      <c r="A68" s="5">
        <f t="shared" si="4"/>
        <v>61</v>
      </c>
      <c r="B68" s="6" t="s">
        <v>77</v>
      </c>
      <c r="C68" s="6" t="s">
        <v>216</v>
      </c>
      <c r="D68" s="7">
        <f t="shared" si="5"/>
        <v>0</v>
      </c>
      <c r="E68" s="7"/>
      <c r="F68" s="7"/>
      <c r="G68" s="19">
        <f t="shared" si="2"/>
        <v>989688.6</v>
      </c>
      <c r="H68" s="7"/>
      <c r="I68" s="10"/>
      <c r="J68" s="7"/>
      <c r="K68" s="7"/>
      <c r="L68" s="19">
        <v>989688.6</v>
      </c>
      <c r="M68" s="7">
        <f t="shared" si="3"/>
        <v>0</v>
      </c>
      <c r="N68" s="7"/>
      <c r="O68" s="7"/>
      <c r="P68" s="7"/>
      <c r="Q68" s="7"/>
      <c r="R68" s="7"/>
      <c r="S68" s="7"/>
      <c r="T68" s="8">
        <f t="shared" si="6"/>
        <v>989688.6</v>
      </c>
    </row>
    <row r="69" spans="1:20" ht="38.1" customHeight="1" x14ac:dyDescent="0.25">
      <c r="A69" s="5">
        <f t="shared" si="4"/>
        <v>62</v>
      </c>
      <c r="B69" s="6" t="s">
        <v>78</v>
      </c>
      <c r="C69" s="6" t="s">
        <v>215</v>
      </c>
      <c r="D69" s="7">
        <f t="shared" si="5"/>
        <v>0</v>
      </c>
      <c r="E69" s="7"/>
      <c r="F69" s="7"/>
      <c r="G69" s="19">
        <f t="shared" si="2"/>
        <v>670747.19999999995</v>
      </c>
      <c r="H69" s="7"/>
      <c r="I69" s="10"/>
      <c r="J69" s="7"/>
      <c r="K69" s="7"/>
      <c r="L69" s="19">
        <v>670747.19999999995</v>
      </c>
      <c r="M69" s="7">
        <f t="shared" si="3"/>
        <v>0</v>
      </c>
      <c r="N69" s="7"/>
      <c r="O69" s="7"/>
      <c r="P69" s="7"/>
      <c r="Q69" s="7"/>
      <c r="R69" s="7"/>
      <c r="S69" s="7"/>
      <c r="T69" s="8">
        <f t="shared" si="6"/>
        <v>670747.19999999995</v>
      </c>
    </row>
    <row r="70" spans="1:20" ht="38.1" customHeight="1" x14ac:dyDescent="0.25">
      <c r="A70" s="5">
        <f t="shared" si="4"/>
        <v>63</v>
      </c>
      <c r="B70" s="6" t="s">
        <v>79</v>
      </c>
      <c r="C70" s="6" t="s">
        <v>214</v>
      </c>
      <c r="D70" s="7">
        <f t="shared" si="5"/>
        <v>0</v>
      </c>
      <c r="E70" s="7"/>
      <c r="F70" s="7"/>
      <c r="G70" s="19">
        <f t="shared" si="2"/>
        <v>815295.37</v>
      </c>
      <c r="H70" s="7"/>
      <c r="I70" s="10"/>
      <c r="J70" s="7"/>
      <c r="K70" s="7"/>
      <c r="L70" s="19">
        <v>815295.37</v>
      </c>
      <c r="M70" s="7">
        <f t="shared" si="3"/>
        <v>0</v>
      </c>
      <c r="N70" s="7"/>
      <c r="O70" s="7"/>
      <c r="P70" s="7"/>
      <c r="Q70" s="7"/>
      <c r="R70" s="7"/>
      <c r="S70" s="7"/>
      <c r="T70" s="8">
        <f t="shared" si="6"/>
        <v>815295.37</v>
      </c>
    </row>
    <row r="71" spans="1:20" ht="38.1" customHeight="1" x14ac:dyDescent="0.25">
      <c r="A71" s="5">
        <f t="shared" si="4"/>
        <v>64</v>
      </c>
      <c r="B71" s="6" t="s">
        <v>80</v>
      </c>
      <c r="C71" s="6" t="s">
        <v>213</v>
      </c>
      <c r="D71" s="7">
        <f t="shared" si="5"/>
        <v>0</v>
      </c>
      <c r="E71" s="7"/>
      <c r="F71" s="7"/>
      <c r="G71" s="19">
        <f t="shared" si="2"/>
        <v>189910.1</v>
      </c>
      <c r="H71" s="7"/>
      <c r="I71" s="10"/>
      <c r="J71" s="7"/>
      <c r="K71" s="7">
        <v>58818</v>
      </c>
      <c r="L71" s="19">
        <v>131092.1</v>
      </c>
      <c r="M71" s="7">
        <f t="shared" si="3"/>
        <v>0</v>
      </c>
      <c r="N71" s="7"/>
      <c r="O71" s="7"/>
      <c r="P71" s="7"/>
      <c r="Q71" s="7"/>
      <c r="R71" s="7"/>
      <c r="S71" s="7"/>
      <c r="T71" s="8">
        <f t="shared" si="6"/>
        <v>189910.1</v>
      </c>
    </row>
    <row r="72" spans="1:20" ht="38.1" customHeight="1" x14ac:dyDescent="0.25">
      <c r="A72" s="5">
        <f t="shared" si="4"/>
        <v>65</v>
      </c>
      <c r="B72" s="6" t="s">
        <v>81</v>
      </c>
      <c r="C72" s="6" t="s">
        <v>212</v>
      </c>
      <c r="D72" s="7">
        <f t="shared" si="5"/>
        <v>0</v>
      </c>
      <c r="E72" s="7"/>
      <c r="F72" s="7"/>
      <c r="G72" s="19">
        <f t="shared" si="2"/>
        <v>263037.30000000005</v>
      </c>
      <c r="H72" s="7"/>
      <c r="I72" s="10"/>
      <c r="J72" s="7"/>
      <c r="K72" s="7">
        <v>49140.000000000029</v>
      </c>
      <c r="L72" s="19">
        <v>213897.30000000002</v>
      </c>
      <c r="M72" s="7">
        <f t="shared" si="3"/>
        <v>0</v>
      </c>
      <c r="N72" s="7"/>
      <c r="O72" s="7"/>
      <c r="P72" s="7"/>
      <c r="Q72" s="7"/>
      <c r="R72" s="7"/>
      <c r="S72" s="7"/>
      <c r="T72" s="8">
        <f t="shared" ref="T72:T103" si="7">Q72+M72+G72+D72+P72</f>
        <v>263037.30000000005</v>
      </c>
    </row>
    <row r="73" spans="1:20" ht="38.1" customHeight="1" x14ac:dyDescent="0.25">
      <c r="A73" s="5">
        <f t="shared" ref="A73:A128" si="8">A72+1</f>
        <v>66</v>
      </c>
      <c r="B73" s="6" t="s">
        <v>82</v>
      </c>
      <c r="C73" s="6" t="s">
        <v>211</v>
      </c>
      <c r="D73" s="7">
        <f t="shared" si="5"/>
        <v>0</v>
      </c>
      <c r="E73" s="7"/>
      <c r="F73" s="7"/>
      <c r="G73" s="19">
        <f t="shared" ref="G73:G128" si="9">SUM(H73:L73)</f>
        <v>265983</v>
      </c>
      <c r="H73" s="7"/>
      <c r="I73" s="10"/>
      <c r="J73" s="7"/>
      <c r="K73" s="7"/>
      <c r="L73" s="19">
        <v>265983</v>
      </c>
      <c r="M73" s="7">
        <f t="shared" ref="M73:M128" si="10">N73+O73</f>
        <v>0</v>
      </c>
      <c r="N73" s="7"/>
      <c r="O73" s="7"/>
      <c r="P73" s="7"/>
      <c r="Q73" s="7"/>
      <c r="R73" s="7"/>
      <c r="S73" s="7"/>
      <c r="T73" s="8">
        <f t="shared" si="7"/>
        <v>265983</v>
      </c>
    </row>
    <row r="74" spans="1:20" ht="38.1" customHeight="1" x14ac:dyDescent="0.25">
      <c r="A74" s="5">
        <f t="shared" si="8"/>
        <v>67</v>
      </c>
      <c r="B74" s="6" t="s">
        <v>127</v>
      </c>
      <c r="C74" s="6" t="s">
        <v>210</v>
      </c>
      <c r="D74" s="7">
        <f t="shared" si="5"/>
        <v>0</v>
      </c>
      <c r="E74" s="7"/>
      <c r="F74" s="7"/>
      <c r="G74" s="19">
        <f t="shared" si="9"/>
        <v>611162.64</v>
      </c>
      <c r="H74" s="7"/>
      <c r="I74" s="10"/>
      <c r="J74" s="7"/>
      <c r="K74" s="7">
        <v>591796.80000000005</v>
      </c>
      <c r="L74" s="19">
        <v>19365.840000000004</v>
      </c>
      <c r="M74" s="7">
        <f t="shared" si="10"/>
        <v>0</v>
      </c>
      <c r="N74" s="7"/>
      <c r="O74" s="7"/>
      <c r="P74" s="7"/>
      <c r="Q74" s="7"/>
      <c r="R74" s="7"/>
      <c r="S74" s="7"/>
      <c r="T74" s="8">
        <f t="shared" si="7"/>
        <v>611162.64</v>
      </c>
    </row>
    <row r="75" spans="1:20" ht="38.1" customHeight="1" x14ac:dyDescent="0.25">
      <c r="A75" s="5">
        <f t="shared" si="8"/>
        <v>68</v>
      </c>
      <c r="B75" s="6" t="s">
        <v>128</v>
      </c>
      <c r="C75" s="6" t="s">
        <v>209</v>
      </c>
      <c r="D75" s="7">
        <f t="shared" si="5"/>
        <v>0</v>
      </c>
      <c r="E75" s="7"/>
      <c r="F75" s="7"/>
      <c r="G75" s="19">
        <f t="shared" si="9"/>
        <v>181414.8</v>
      </c>
      <c r="H75" s="7"/>
      <c r="I75" s="10"/>
      <c r="J75" s="7"/>
      <c r="K75" s="7">
        <v>181414.8</v>
      </c>
      <c r="L75" s="19"/>
      <c r="M75" s="7">
        <f t="shared" si="10"/>
        <v>1325184</v>
      </c>
      <c r="N75" s="7"/>
      <c r="O75" s="7">
        <v>1325184</v>
      </c>
      <c r="P75" s="7"/>
      <c r="Q75" s="7"/>
      <c r="R75" s="7"/>
      <c r="S75" s="7"/>
      <c r="T75" s="8">
        <f t="shared" si="7"/>
        <v>1506598.8</v>
      </c>
    </row>
    <row r="76" spans="1:20" ht="38.1" customHeight="1" x14ac:dyDescent="0.25">
      <c r="A76" s="5">
        <f t="shared" si="8"/>
        <v>69</v>
      </c>
      <c r="B76" s="6" t="s">
        <v>129</v>
      </c>
      <c r="C76" s="6" t="s">
        <v>208</v>
      </c>
      <c r="D76" s="7">
        <f t="shared" si="5"/>
        <v>0</v>
      </c>
      <c r="E76" s="7"/>
      <c r="F76" s="7"/>
      <c r="G76" s="19">
        <f t="shared" si="9"/>
        <v>24570</v>
      </c>
      <c r="H76" s="7"/>
      <c r="I76" s="10"/>
      <c r="J76" s="7"/>
      <c r="K76" s="7">
        <v>24570</v>
      </c>
      <c r="L76" s="19"/>
      <c r="M76" s="7">
        <f t="shared" si="10"/>
        <v>0</v>
      </c>
      <c r="N76" s="7"/>
      <c r="O76" s="7"/>
      <c r="P76" s="7"/>
      <c r="Q76" s="7"/>
      <c r="R76" s="7"/>
      <c r="S76" s="7"/>
      <c r="T76" s="8">
        <f t="shared" si="7"/>
        <v>24570</v>
      </c>
    </row>
    <row r="77" spans="1:20" ht="38.1" customHeight="1" x14ac:dyDescent="0.25">
      <c r="A77" s="5">
        <f t="shared" si="8"/>
        <v>70</v>
      </c>
      <c r="B77" s="6" t="s">
        <v>130</v>
      </c>
      <c r="C77" s="6" t="s">
        <v>207</v>
      </c>
      <c r="D77" s="7">
        <f t="shared" si="5"/>
        <v>0</v>
      </c>
      <c r="E77" s="7"/>
      <c r="F77" s="7"/>
      <c r="G77" s="19">
        <f t="shared" si="9"/>
        <v>98030</v>
      </c>
      <c r="H77" s="7"/>
      <c r="I77" s="10"/>
      <c r="J77" s="7"/>
      <c r="K77" s="7">
        <v>98030</v>
      </c>
      <c r="L77" s="19"/>
      <c r="M77" s="7">
        <f t="shared" si="10"/>
        <v>0</v>
      </c>
      <c r="N77" s="7"/>
      <c r="O77" s="7"/>
      <c r="P77" s="7"/>
      <c r="Q77" s="7"/>
      <c r="R77" s="7"/>
      <c r="S77" s="7"/>
      <c r="T77" s="8">
        <f t="shared" si="7"/>
        <v>98030</v>
      </c>
    </row>
    <row r="78" spans="1:20" ht="38.1" customHeight="1" x14ac:dyDescent="0.25">
      <c r="A78" s="5">
        <f t="shared" si="8"/>
        <v>71</v>
      </c>
      <c r="B78" s="6" t="s">
        <v>131</v>
      </c>
      <c r="C78" s="6" t="s">
        <v>206</v>
      </c>
      <c r="D78" s="7">
        <f t="shared" si="5"/>
        <v>0</v>
      </c>
      <c r="E78" s="7"/>
      <c r="F78" s="7"/>
      <c r="G78" s="19">
        <f t="shared" si="9"/>
        <v>117636</v>
      </c>
      <c r="H78" s="7"/>
      <c r="I78" s="10"/>
      <c r="J78" s="7"/>
      <c r="K78" s="7">
        <v>117636</v>
      </c>
      <c r="L78" s="19"/>
      <c r="M78" s="7">
        <f t="shared" si="10"/>
        <v>0</v>
      </c>
      <c r="N78" s="7"/>
      <c r="O78" s="7"/>
      <c r="P78" s="7"/>
      <c r="Q78" s="7"/>
      <c r="R78" s="7"/>
      <c r="S78" s="7"/>
      <c r="T78" s="8">
        <f t="shared" si="7"/>
        <v>117636</v>
      </c>
    </row>
    <row r="79" spans="1:20" ht="38.1" customHeight="1" x14ac:dyDescent="0.25">
      <c r="A79" s="5">
        <f t="shared" si="8"/>
        <v>72</v>
      </c>
      <c r="B79" s="6" t="s">
        <v>132</v>
      </c>
      <c r="C79" s="6" t="s">
        <v>205</v>
      </c>
      <c r="D79" s="7">
        <f t="shared" si="5"/>
        <v>0</v>
      </c>
      <c r="E79" s="7"/>
      <c r="F79" s="7"/>
      <c r="G79" s="19">
        <f t="shared" si="9"/>
        <v>1804386.5</v>
      </c>
      <c r="H79" s="7"/>
      <c r="I79" s="10"/>
      <c r="J79" s="7"/>
      <c r="K79" s="7"/>
      <c r="L79" s="19">
        <v>1804386.5</v>
      </c>
      <c r="M79" s="7">
        <f t="shared" si="10"/>
        <v>0</v>
      </c>
      <c r="N79" s="7"/>
      <c r="O79" s="7"/>
      <c r="P79" s="7"/>
      <c r="Q79" s="7"/>
      <c r="R79" s="7"/>
      <c r="S79" s="7"/>
      <c r="T79" s="8">
        <f t="shared" si="7"/>
        <v>1804386.5</v>
      </c>
    </row>
    <row r="80" spans="1:20" ht="38.1" customHeight="1" x14ac:dyDescent="0.25">
      <c r="A80" s="5">
        <f t="shared" si="8"/>
        <v>73</v>
      </c>
      <c r="B80" s="6" t="s">
        <v>133</v>
      </c>
      <c r="C80" s="6" t="s">
        <v>204</v>
      </c>
      <c r="D80" s="7">
        <f t="shared" si="5"/>
        <v>0</v>
      </c>
      <c r="E80" s="7"/>
      <c r="F80" s="7"/>
      <c r="G80" s="19">
        <f t="shared" si="9"/>
        <v>108743.03999999999</v>
      </c>
      <c r="H80" s="7"/>
      <c r="I80" s="10"/>
      <c r="J80" s="7"/>
      <c r="K80" s="7">
        <v>108743.03999999999</v>
      </c>
      <c r="L80" s="19"/>
      <c r="M80" s="7">
        <f t="shared" si="10"/>
        <v>0</v>
      </c>
      <c r="N80" s="7"/>
      <c r="O80" s="7"/>
      <c r="P80" s="7"/>
      <c r="Q80" s="7"/>
      <c r="R80" s="7"/>
      <c r="S80" s="7"/>
      <c r="T80" s="8">
        <f t="shared" si="7"/>
        <v>108743.03999999999</v>
      </c>
    </row>
    <row r="81" spans="1:22" ht="38.1" customHeight="1" x14ac:dyDescent="0.25">
      <c r="A81" s="5">
        <f t="shared" si="8"/>
        <v>74</v>
      </c>
      <c r="B81" s="6" t="s">
        <v>134</v>
      </c>
      <c r="C81" s="6" t="s">
        <v>203</v>
      </c>
      <c r="D81" s="7">
        <f t="shared" si="5"/>
        <v>0</v>
      </c>
      <c r="E81" s="7"/>
      <c r="F81" s="7"/>
      <c r="G81" s="19">
        <f t="shared" si="9"/>
        <v>105183.32</v>
      </c>
      <c r="H81" s="7"/>
      <c r="I81" s="10"/>
      <c r="J81" s="7"/>
      <c r="K81" s="7">
        <v>29409</v>
      </c>
      <c r="L81" s="19">
        <v>75774.320000000007</v>
      </c>
      <c r="M81" s="7">
        <f t="shared" si="10"/>
        <v>0</v>
      </c>
      <c r="N81" s="7"/>
      <c r="O81" s="7"/>
      <c r="P81" s="7"/>
      <c r="Q81" s="7"/>
      <c r="R81" s="7"/>
      <c r="S81" s="7"/>
      <c r="T81" s="8">
        <f t="shared" si="7"/>
        <v>105183.32</v>
      </c>
    </row>
    <row r="82" spans="1:22" ht="38.1" customHeight="1" x14ac:dyDescent="0.25">
      <c r="A82" s="5">
        <f t="shared" si="8"/>
        <v>75</v>
      </c>
      <c r="B82" s="6" t="s">
        <v>135</v>
      </c>
      <c r="C82" s="6" t="s">
        <v>201</v>
      </c>
      <c r="D82" s="7">
        <f t="shared" si="5"/>
        <v>0</v>
      </c>
      <c r="E82" s="7"/>
      <c r="F82" s="7"/>
      <c r="G82" s="19">
        <f t="shared" si="9"/>
        <v>105183.32</v>
      </c>
      <c r="H82" s="7"/>
      <c r="I82" s="10"/>
      <c r="J82" s="7"/>
      <c r="K82" s="7">
        <v>29409</v>
      </c>
      <c r="L82" s="19">
        <v>75774.320000000007</v>
      </c>
      <c r="M82" s="7">
        <f t="shared" si="10"/>
        <v>0</v>
      </c>
      <c r="N82" s="7"/>
      <c r="O82" s="7"/>
      <c r="P82" s="7"/>
      <c r="Q82" s="7"/>
      <c r="R82" s="7"/>
      <c r="S82" s="7"/>
      <c r="T82" s="8">
        <f t="shared" si="7"/>
        <v>105183.32</v>
      </c>
    </row>
    <row r="83" spans="1:22" ht="38.1" customHeight="1" x14ac:dyDescent="0.25">
      <c r="A83" s="5">
        <f t="shared" si="8"/>
        <v>76</v>
      </c>
      <c r="B83" s="6" t="s">
        <v>136</v>
      </c>
      <c r="C83" s="6" t="s">
        <v>202</v>
      </c>
      <c r="D83" s="7">
        <f t="shared" si="5"/>
        <v>0</v>
      </c>
      <c r="E83" s="7"/>
      <c r="F83" s="7"/>
      <c r="G83" s="19">
        <f t="shared" si="9"/>
        <v>105183.32</v>
      </c>
      <c r="H83" s="7"/>
      <c r="I83" s="10"/>
      <c r="J83" s="7"/>
      <c r="K83" s="7">
        <v>29409</v>
      </c>
      <c r="L83" s="19">
        <v>75774.320000000007</v>
      </c>
      <c r="M83" s="7">
        <f t="shared" si="10"/>
        <v>0</v>
      </c>
      <c r="N83" s="7"/>
      <c r="O83" s="7"/>
      <c r="P83" s="7"/>
      <c r="Q83" s="7"/>
      <c r="R83" s="7"/>
      <c r="S83" s="7"/>
      <c r="T83" s="8">
        <f t="shared" si="7"/>
        <v>105183.32</v>
      </c>
    </row>
    <row r="84" spans="1:22" ht="38.1" customHeight="1" x14ac:dyDescent="0.25">
      <c r="A84" s="5">
        <f t="shared" si="8"/>
        <v>77</v>
      </c>
      <c r="B84" s="6" t="s">
        <v>138</v>
      </c>
      <c r="C84" s="6" t="s">
        <v>200</v>
      </c>
      <c r="D84" s="7">
        <f t="shared" si="5"/>
        <v>0</v>
      </c>
      <c r="E84" s="7"/>
      <c r="F84" s="7"/>
      <c r="G84" s="19">
        <f t="shared" si="9"/>
        <v>105693</v>
      </c>
      <c r="H84" s="7"/>
      <c r="I84" s="10"/>
      <c r="J84" s="7"/>
      <c r="K84" s="7">
        <v>105693</v>
      </c>
      <c r="L84" s="19"/>
      <c r="M84" s="7">
        <f t="shared" si="10"/>
        <v>0</v>
      </c>
      <c r="N84" s="7"/>
      <c r="O84" s="7"/>
      <c r="P84" s="7"/>
      <c r="Q84" s="7"/>
      <c r="R84" s="7"/>
      <c r="S84" s="7"/>
      <c r="T84" s="8">
        <f t="shared" si="7"/>
        <v>105693</v>
      </c>
    </row>
    <row r="85" spans="1:22" ht="38.1" customHeight="1" x14ac:dyDescent="0.25">
      <c r="A85" s="5">
        <f t="shared" si="8"/>
        <v>78</v>
      </c>
      <c r="B85" s="6" t="s">
        <v>141</v>
      </c>
      <c r="C85" s="6" t="s">
        <v>199</v>
      </c>
      <c r="D85" s="7">
        <f t="shared" si="5"/>
        <v>0</v>
      </c>
      <c r="E85" s="7"/>
      <c r="F85" s="7"/>
      <c r="G85" s="19">
        <f t="shared" si="9"/>
        <v>79208.240000000005</v>
      </c>
      <c r="H85" s="7"/>
      <c r="I85" s="10"/>
      <c r="J85" s="7"/>
      <c r="K85" s="7">
        <v>79208.240000000005</v>
      </c>
      <c r="L85" s="19"/>
      <c r="M85" s="7">
        <f t="shared" si="10"/>
        <v>0</v>
      </c>
      <c r="N85" s="7"/>
      <c r="O85" s="7"/>
      <c r="P85" s="7"/>
      <c r="Q85" s="7"/>
      <c r="R85" s="7"/>
      <c r="S85" s="7"/>
      <c r="T85" s="8">
        <f t="shared" si="7"/>
        <v>79208.240000000005</v>
      </c>
    </row>
    <row r="86" spans="1:22" ht="38.1" customHeight="1" x14ac:dyDescent="0.25">
      <c r="A86" s="5">
        <f t="shared" si="8"/>
        <v>79</v>
      </c>
      <c r="B86" s="6" t="s">
        <v>83</v>
      </c>
      <c r="C86" s="6" t="s">
        <v>195</v>
      </c>
      <c r="D86" s="7">
        <f t="shared" si="5"/>
        <v>423122718.15770882</v>
      </c>
      <c r="E86" s="7">
        <v>423122718.15770882</v>
      </c>
      <c r="F86" s="7"/>
      <c r="G86" s="19">
        <f t="shared" si="9"/>
        <v>219569062.20020127</v>
      </c>
      <c r="H86" s="19">
        <v>118147852.31279387</v>
      </c>
      <c r="I86" s="10">
        <v>30337368.907407403</v>
      </c>
      <c r="J86" s="7">
        <v>31340416.960000001</v>
      </c>
      <c r="K86" s="19">
        <v>21427042.02</v>
      </c>
      <c r="L86" s="19">
        <v>18316382</v>
      </c>
      <c r="M86" s="7">
        <f t="shared" si="10"/>
        <v>27022655.183999993</v>
      </c>
      <c r="N86" s="7">
        <v>954960.71999999986</v>
      </c>
      <c r="O86" s="7">
        <v>26067694.463999994</v>
      </c>
      <c r="P86" s="7"/>
      <c r="Q86" s="7"/>
      <c r="R86" s="7"/>
      <c r="S86" s="7"/>
      <c r="T86" s="8">
        <f t="shared" si="7"/>
        <v>669714435.54191005</v>
      </c>
    </row>
    <row r="87" spans="1:22" ht="38.1" customHeight="1" x14ac:dyDescent="0.25">
      <c r="A87" s="5">
        <f t="shared" si="8"/>
        <v>80</v>
      </c>
      <c r="B87" s="6" t="s">
        <v>84</v>
      </c>
      <c r="C87" s="6" t="s">
        <v>196</v>
      </c>
      <c r="D87" s="7">
        <f t="shared" ref="D87:D128" si="11">E87+F87</f>
        <v>48357807.823248006</v>
      </c>
      <c r="E87" s="7">
        <v>48357807.823248006</v>
      </c>
      <c r="F87" s="7"/>
      <c r="G87" s="19">
        <f t="shared" si="9"/>
        <v>86359216.331058055</v>
      </c>
      <c r="H87" s="19">
        <v>48773980.699113607</v>
      </c>
      <c r="I87" s="10">
        <v>17012918.381944444</v>
      </c>
      <c r="J87" s="7">
        <v>9953011</v>
      </c>
      <c r="K87" s="19">
        <v>10619306.25</v>
      </c>
      <c r="L87" s="19"/>
      <c r="M87" s="7">
        <f t="shared" si="10"/>
        <v>31689953.231999997</v>
      </c>
      <c r="N87" s="7">
        <v>13653536.399999999</v>
      </c>
      <c r="O87" s="7">
        <v>18036416.831999999</v>
      </c>
      <c r="P87" s="7">
        <v>82111200</v>
      </c>
      <c r="Q87" s="7"/>
      <c r="R87" s="7"/>
      <c r="S87" s="7"/>
      <c r="T87" s="8">
        <f t="shared" si="7"/>
        <v>248518177.38630605</v>
      </c>
    </row>
    <row r="88" spans="1:22" ht="38.1" customHeight="1" x14ac:dyDescent="0.25">
      <c r="A88" s="5">
        <f t="shared" si="8"/>
        <v>81</v>
      </c>
      <c r="B88" s="6" t="s">
        <v>85</v>
      </c>
      <c r="C88" s="6" t="s">
        <v>197</v>
      </c>
      <c r="D88" s="7">
        <f t="shared" si="11"/>
        <v>149833609.4985576</v>
      </c>
      <c r="E88" s="7">
        <v>149833609.4985576</v>
      </c>
      <c r="F88" s="7"/>
      <c r="G88" s="19">
        <f t="shared" si="9"/>
        <v>84686097.826334372</v>
      </c>
      <c r="H88" s="19">
        <v>38943394.777260296</v>
      </c>
      <c r="I88" s="10">
        <v>21770321.449074078</v>
      </c>
      <c r="J88" s="7">
        <v>1753870</v>
      </c>
      <c r="K88" s="19">
        <v>7475991.6000000006</v>
      </c>
      <c r="L88" s="19">
        <v>14742520</v>
      </c>
      <c r="M88" s="7">
        <f t="shared" si="10"/>
        <v>37459473.071999997</v>
      </c>
      <c r="N88" s="7">
        <v>28073857.391999997</v>
      </c>
      <c r="O88" s="7">
        <v>9385615.6799999978</v>
      </c>
      <c r="P88" s="7"/>
      <c r="Q88" s="7"/>
      <c r="R88" s="7"/>
      <c r="S88" s="7"/>
      <c r="T88" s="8">
        <f t="shared" si="7"/>
        <v>271979180.39689195</v>
      </c>
    </row>
    <row r="89" spans="1:22" ht="38.1" customHeight="1" x14ac:dyDescent="0.25">
      <c r="A89" s="5">
        <f t="shared" si="8"/>
        <v>82</v>
      </c>
      <c r="B89" s="6" t="s">
        <v>86</v>
      </c>
      <c r="C89" s="6" t="s">
        <v>198</v>
      </c>
      <c r="D89" s="7">
        <f t="shared" si="11"/>
        <v>599680581.34346211</v>
      </c>
      <c r="E89" s="7">
        <v>599680581.34346211</v>
      </c>
      <c r="F89" s="7"/>
      <c r="G89" s="19">
        <f t="shared" si="9"/>
        <v>186766435.90670568</v>
      </c>
      <c r="H89" s="19">
        <v>90332583.714576021</v>
      </c>
      <c r="I89" s="10">
        <v>47734289.192129642</v>
      </c>
      <c r="J89" s="7">
        <v>14030960</v>
      </c>
      <c r="K89" s="19">
        <v>26031443</v>
      </c>
      <c r="L89" s="19">
        <v>8637160</v>
      </c>
      <c r="M89" s="7">
        <f t="shared" si="10"/>
        <v>32479597.247999992</v>
      </c>
      <c r="N89" s="7">
        <v>6802500.7679999992</v>
      </c>
      <c r="O89" s="7">
        <v>25677096.479999993</v>
      </c>
      <c r="P89" s="7"/>
      <c r="Q89" s="7"/>
      <c r="R89" s="7"/>
      <c r="S89" s="7"/>
      <c r="T89" s="8">
        <f t="shared" si="7"/>
        <v>818926614.49816775</v>
      </c>
    </row>
    <row r="90" spans="1:22" ht="38.1" customHeight="1" x14ac:dyDescent="0.25">
      <c r="A90" s="5">
        <f t="shared" si="8"/>
        <v>83</v>
      </c>
      <c r="B90" s="6" t="s">
        <v>87</v>
      </c>
      <c r="C90" s="6" t="s">
        <v>194</v>
      </c>
      <c r="D90" s="7">
        <f t="shared" si="11"/>
        <v>186059773.24334401</v>
      </c>
      <c r="E90" s="7">
        <v>186059773.24334401</v>
      </c>
      <c r="F90" s="7"/>
      <c r="G90" s="19">
        <f t="shared" si="9"/>
        <v>90085860.5</v>
      </c>
      <c r="H90" s="7"/>
      <c r="I90" s="10"/>
      <c r="J90" s="7"/>
      <c r="K90" s="7">
        <v>89896406</v>
      </c>
      <c r="L90" s="19">
        <v>189454.5</v>
      </c>
      <c r="M90" s="7">
        <f t="shared" si="10"/>
        <v>4949562.24</v>
      </c>
      <c r="N90" s="7"/>
      <c r="O90" s="7">
        <v>4949562.24</v>
      </c>
      <c r="P90" s="7"/>
      <c r="Q90" s="7"/>
      <c r="R90" s="7"/>
      <c r="S90" s="7"/>
      <c r="T90" s="8">
        <f t="shared" si="7"/>
        <v>281095195.98334402</v>
      </c>
    </row>
    <row r="91" spans="1:22" ht="38.1" customHeight="1" x14ac:dyDescent="0.25">
      <c r="A91" s="5">
        <f t="shared" si="8"/>
        <v>84</v>
      </c>
      <c r="B91" s="6" t="s">
        <v>88</v>
      </c>
      <c r="C91" s="6" t="s">
        <v>193</v>
      </c>
      <c r="D91" s="7">
        <f t="shared" si="11"/>
        <v>166865042.22048795</v>
      </c>
      <c r="E91" s="7">
        <v>153223170.28048795</v>
      </c>
      <c r="F91" s="7">
        <v>13641871.940000001</v>
      </c>
      <c r="G91" s="19">
        <f t="shared" si="9"/>
        <v>29681144.859999999</v>
      </c>
      <c r="H91" s="7"/>
      <c r="I91" s="10"/>
      <c r="J91" s="7"/>
      <c r="K91" s="7">
        <v>15921360</v>
      </c>
      <c r="L91" s="19">
        <v>13759784.859999999</v>
      </c>
      <c r="M91" s="7">
        <f t="shared" si="10"/>
        <v>26395014.912</v>
      </c>
      <c r="N91" s="7">
        <v>15082747.344000001</v>
      </c>
      <c r="O91" s="7">
        <v>11312267.567999998</v>
      </c>
      <c r="P91" s="7"/>
      <c r="Q91" s="7"/>
      <c r="R91" s="7"/>
      <c r="S91" s="7"/>
      <c r="T91" s="8">
        <f t="shared" si="7"/>
        <v>222941201.99248797</v>
      </c>
    </row>
    <row r="92" spans="1:22" ht="38.1" customHeight="1" x14ac:dyDescent="0.25">
      <c r="A92" s="5">
        <f t="shared" si="8"/>
        <v>85</v>
      </c>
      <c r="B92" s="6" t="s">
        <v>89</v>
      </c>
      <c r="C92" s="6" t="s">
        <v>192</v>
      </c>
      <c r="D92" s="7">
        <f t="shared" si="11"/>
        <v>139474142.49845996</v>
      </c>
      <c r="E92" s="7">
        <v>139474142.49845996</v>
      </c>
      <c r="F92" s="7"/>
      <c r="G92" s="19">
        <f t="shared" si="9"/>
        <v>256561842.05747408</v>
      </c>
      <c r="H92" s="7">
        <v>135866886.77747408</v>
      </c>
      <c r="I92" s="10">
        <v>3497679.25</v>
      </c>
      <c r="J92" s="7">
        <v>74289811</v>
      </c>
      <c r="K92" s="7">
        <v>22676365.43</v>
      </c>
      <c r="L92" s="19">
        <v>20231099.600000001</v>
      </c>
      <c r="M92" s="7">
        <f t="shared" si="10"/>
        <v>18850411.103999998</v>
      </c>
      <c r="N92" s="7">
        <v>4863590.9279999994</v>
      </c>
      <c r="O92" s="7">
        <v>13986820.175999999</v>
      </c>
      <c r="P92" s="7"/>
      <c r="Q92" s="7"/>
      <c r="R92" s="7"/>
      <c r="S92" s="7"/>
      <c r="T92" s="8">
        <f t="shared" si="7"/>
        <v>414886395.65993404</v>
      </c>
    </row>
    <row r="93" spans="1:22" ht="44.25" customHeight="1" x14ac:dyDescent="0.25">
      <c r="A93" s="5">
        <f t="shared" si="8"/>
        <v>86</v>
      </c>
      <c r="B93" s="6" t="s">
        <v>90</v>
      </c>
      <c r="C93" s="6" t="s">
        <v>191</v>
      </c>
      <c r="D93" s="7">
        <f t="shared" si="11"/>
        <v>0</v>
      </c>
      <c r="E93" s="7"/>
      <c r="F93" s="7"/>
      <c r="G93" s="19">
        <f>SUM(H93:L93)</f>
        <v>259240766.35999998</v>
      </c>
      <c r="H93" s="7"/>
      <c r="I93" s="10"/>
      <c r="J93" s="7"/>
      <c r="K93" s="7">
        <f>136270287-77.99</f>
        <v>136270209.00999999</v>
      </c>
      <c r="L93" s="19">
        <v>122970557.34999999</v>
      </c>
      <c r="M93" s="7">
        <f t="shared" si="10"/>
        <v>0</v>
      </c>
      <c r="N93" s="7"/>
      <c r="O93" s="7"/>
      <c r="P93" s="7"/>
      <c r="Q93" s="7"/>
      <c r="R93" s="7"/>
      <c r="S93" s="7"/>
      <c r="T93" s="8">
        <f t="shared" si="7"/>
        <v>259240766.35999998</v>
      </c>
      <c r="V93" s="26"/>
    </row>
    <row r="94" spans="1:22" ht="38.1" customHeight="1" x14ac:dyDescent="0.25">
      <c r="A94" s="5">
        <f t="shared" si="8"/>
        <v>87</v>
      </c>
      <c r="B94" s="6" t="s">
        <v>91</v>
      </c>
      <c r="C94" s="6" t="s">
        <v>190</v>
      </c>
      <c r="D94" s="7">
        <f t="shared" si="11"/>
        <v>0</v>
      </c>
      <c r="E94" s="7"/>
      <c r="F94" s="7"/>
      <c r="G94" s="19">
        <f t="shared" si="9"/>
        <v>61420784.690518528</v>
      </c>
      <c r="H94" s="7">
        <v>41997396.672000006</v>
      </c>
      <c r="I94" s="10">
        <v>13746189.018518519</v>
      </c>
      <c r="J94" s="7">
        <v>175387</v>
      </c>
      <c r="K94" s="7">
        <v>5501812</v>
      </c>
      <c r="L94" s="19"/>
      <c r="M94" s="7">
        <f t="shared" si="10"/>
        <v>13201483.007999998</v>
      </c>
      <c r="N94" s="7"/>
      <c r="O94" s="7">
        <v>13201483.007999998</v>
      </c>
      <c r="P94" s="7"/>
      <c r="Q94" s="7"/>
      <c r="R94" s="7"/>
      <c r="S94" s="7"/>
      <c r="T94" s="8">
        <f t="shared" si="7"/>
        <v>74622267.69851853</v>
      </c>
    </row>
    <row r="95" spans="1:22" ht="38.1" customHeight="1" x14ac:dyDescent="0.25">
      <c r="A95" s="5">
        <f t="shared" si="8"/>
        <v>88</v>
      </c>
      <c r="B95" s="9" t="s">
        <v>92</v>
      </c>
      <c r="C95" s="9" t="s">
        <v>188</v>
      </c>
      <c r="D95" s="7">
        <f t="shared" si="11"/>
        <v>0</v>
      </c>
      <c r="E95" s="7"/>
      <c r="F95" s="7"/>
      <c r="G95" s="19">
        <f t="shared" si="9"/>
        <v>58253322.539999999</v>
      </c>
      <c r="H95" s="7"/>
      <c r="I95" s="10"/>
      <c r="J95" s="7"/>
      <c r="K95" s="7">
        <v>58253322.539999999</v>
      </c>
      <c r="L95" s="19"/>
      <c r="M95" s="7">
        <f t="shared" si="10"/>
        <v>0</v>
      </c>
      <c r="N95" s="7"/>
      <c r="O95" s="7"/>
      <c r="P95" s="7"/>
      <c r="Q95" s="7"/>
      <c r="R95" s="7"/>
      <c r="S95" s="7"/>
      <c r="T95" s="8">
        <f t="shared" si="7"/>
        <v>58253322.539999999</v>
      </c>
    </row>
    <row r="96" spans="1:22" ht="38.1" customHeight="1" x14ac:dyDescent="0.25">
      <c r="A96" s="5">
        <f t="shared" si="8"/>
        <v>89</v>
      </c>
      <c r="B96" s="6" t="s">
        <v>93</v>
      </c>
      <c r="C96" s="6" t="s">
        <v>189</v>
      </c>
      <c r="D96" s="7">
        <f t="shared" si="11"/>
        <v>0</v>
      </c>
      <c r="E96" s="7"/>
      <c r="F96" s="7"/>
      <c r="G96" s="19">
        <f t="shared" si="9"/>
        <v>46254082.000000007</v>
      </c>
      <c r="H96" s="7"/>
      <c r="I96" s="10"/>
      <c r="J96" s="7"/>
      <c r="K96" s="7">
        <v>46254082.000000007</v>
      </c>
      <c r="L96" s="19"/>
      <c r="M96" s="7">
        <f t="shared" si="10"/>
        <v>0</v>
      </c>
      <c r="N96" s="7"/>
      <c r="O96" s="7"/>
      <c r="P96" s="7"/>
      <c r="Q96" s="7"/>
      <c r="R96" s="7"/>
      <c r="S96" s="7"/>
      <c r="T96" s="8">
        <f t="shared" si="7"/>
        <v>46254082.000000007</v>
      </c>
    </row>
    <row r="97" spans="1:20" ht="38.1" customHeight="1" x14ac:dyDescent="0.25">
      <c r="A97" s="5">
        <f t="shared" si="8"/>
        <v>90</v>
      </c>
      <c r="B97" s="6" t="s">
        <v>94</v>
      </c>
      <c r="C97" s="6" t="s">
        <v>187</v>
      </c>
      <c r="D97" s="7">
        <f t="shared" si="11"/>
        <v>0</v>
      </c>
      <c r="E97" s="7"/>
      <c r="F97" s="7"/>
      <c r="G97" s="19">
        <f t="shared" si="9"/>
        <v>42348600</v>
      </c>
      <c r="H97" s="7"/>
      <c r="I97" s="10"/>
      <c r="J97" s="7"/>
      <c r="K97" s="7">
        <v>42348600</v>
      </c>
      <c r="L97" s="19"/>
      <c r="M97" s="7">
        <f t="shared" si="10"/>
        <v>0</v>
      </c>
      <c r="N97" s="7"/>
      <c r="O97" s="7"/>
      <c r="P97" s="7"/>
      <c r="Q97" s="7"/>
      <c r="R97" s="7"/>
      <c r="S97" s="7"/>
      <c r="T97" s="8">
        <f t="shared" si="7"/>
        <v>42348600</v>
      </c>
    </row>
    <row r="98" spans="1:20" ht="38.1" customHeight="1" x14ac:dyDescent="0.25">
      <c r="A98" s="5">
        <f t="shared" si="8"/>
        <v>91</v>
      </c>
      <c r="B98" s="6" t="s">
        <v>95</v>
      </c>
      <c r="C98" s="6" t="s">
        <v>186</v>
      </c>
      <c r="D98" s="7">
        <f t="shared" si="11"/>
        <v>37212607.335287996</v>
      </c>
      <c r="E98" s="7">
        <v>37212607.335287996</v>
      </c>
      <c r="F98" s="7"/>
      <c r="G98" s="19">
        <f t="shared" si="9"/>
        <v>57095069.990192592</v>
      </c>
      <c r="H98" s="7">
        <v>31526925.897600003</v>
      </c>
      <c r="I98" s="10">
        <v>16402007.842592591</v>
      </c>
      <c r="J98" s="7">
        <v>5687049.25</v>
      </c>
      <c r="K98" s="19">
        <v>3479087</v>
      </c>
      <c r="L98" s="19"/>
      <c r="M98" s="7">
        <f t="shared" si="10"/>
        <v>22757219.183999997</v>
      </c>
      <c r="N98" s="7">
        <v>12194177.52</v>
      </c>
      <c r="O98" s="7">
        <v>10563041.663999997</v>
      </c>
      <c r="P98" s="7"/>
      <c r="Q98" s="7"/>
      <c r="R98" s="7"/>
      <c r="S98" s="7"/>
      <c r="T98" s="8">
        <f t="shared" si="7"/>
        <v>117064896.5094806</v>
      </c>
    </row>
    <row r="99" spans="1:20" ht="38.1" customHeight="1" x14ac:dyDescent="0.25">
      <c r="A99" s="5">
        <f t="shared" si="8"/>
        <v>92</v>
      </c>
      <c r="B99" s="6" t="s">
        <v>96</v>
      </c>
      <c r="C99" s="6" t="s">
        <v>185</v>
      </c>
      <c r="D99" s="7">
        <f t="shared" si="11"/>
        <v>2538063.83292</v>
      </c>
      <c r="E99" s="7">
        <v>2538063.83292</v>
      </c>
      <c r="F99" s="7"/>
      <c r="G99" s="19">
        <f t="shared" si="9"/>
        <v>17214346.316544771</v>
      </c>
      <c r="H99" s="7">
        <v>11611350.371174403</v>
      </c>
      <c r="I99" s="10">
        <v>4513084.7453703703</v>
      </c>
      <c r="J99" s="7">
        <v>701548</v>
      </c>
      <c r="K99" s="19">
        <v>388363.2</v>
      </c>
      <c r="L99" s="19"/>
      <c r="M99" s="7">
        <f t="shared" si="10"/>
        <v>4594412.9279999994</v>
      </c>
      <c r="N99" s="7"/>
      <c r="O99" s="7">
        <v>4594412.9279999994</v>
      </c>
      <c r="P99" s="7"/>
      <c r="Q99" s="7"/>
      <c r="R99" s="7"/>
      <c r="S99" s="7"/>
      <c r="T99" s="8">
        <f t="shared" si="7"/>
        <v>24346823.077464771</v>
      </c>
    </row>
    <row r="100" spans="1:20" ht="46.5" customHeight="1" x14ac:dyDescent="0.25">
      <c r="A100" s="5">
        <f t="shared" si="8"/>
        <v>93</v>
      </c>
      <c r="B100" s="6" t="s">
        <v>97</v>
      </c>
      <c r="C100" s="6" t="s">
        <v>184</v>
      </c>
      <c r="D100" s="7">
        <f t="shared" si="11"/>
        <v>0</v>
      </c>
      <c r="E100" s="7"/>
      <c r="F100" s="7"/>
      <c r="G100" s="19">
        <f t="shared" si="9"/>
        <v>0</v>
      </c>
      <c r="H100" s="7"/>
      <c r="I100" s="10"/>
      <c r="J100" s="7"/>
      <c r="K100" s="7"/>
      <c r="L100" s="19"/>
      <c r="M100" s="7">
        <f t="shared" si="10"/>
        <v>0</v>
      </c>
      <c r="N100" s="7"/>
      <c r="O100" s="7"/>
      <c r="P100" s="7"/>
      <c r="Q100" s="7">
        <f>R100+S100</f>
        <v>331949367.01999998</v>
      </c>
      <c r="R100" s="7">
        <v>327795393.81999999</v>
      </c>
      <c r="S100" s="7">
        <v>4153973.2</v>
      </c>
      <c r="T100" s="8">
        <f t="shared" si="7"/>
        <v>331949367.01999998</v>
      </c>
    </row>
    <row r="101" spans="1:20" ht="38.1" customHeight="1" x14ac:dyDescent="0.25">
      <c r="A101" s="5">
        <f t="shared" si="8"/>
        <v>94</v>
      </c>
      <c r="B101" s="6" t="s">
        <v>98</v>
      </c>
      <c r="C101" s="6" t="s">
        <v>183</v>
      </c>
      <c r="D101" s="7">
        <f t="shared" si="11"/>
        <v>0</v>
      </c>
      <c r="E101" s="7"/>
      <c r="F101" s="7"/>
      <c r="G101" s="19">
        <f t="shared" si="9"/>
        <v>211743</v>
      </c>
      <c r="H101" s="7"/>
      <c r="I101" s="10"/>
      <c r="J101" s="7"/>
      <c r="K101" s="7">
        <v>211743</v>
      </c>
      <c r="L101" s="19"/>
      <c r="M101" s="7">
        <f t="shared" si="10"/>
        <v>0</v>
      </c>
      <c r="N101" s="7"/>
      <c r="O101" s="7"/>
      <c r="P101" s="7"/>
      <c r="Q101" s="7"/>
      <c r="R101" s="7"/>
      <c r="S101" s="7"/>
      <c r="T101" s="8">
        <f t="shared" si="7"/>
        <v>211743</v>
      </c>
    </row>
    <row r="102" spans="1:20" ht="38.1" customHeight="1" x14ac:dyDescent="0.25">
      <c r="A102" s="5">
        <f t="shared" si="8"/>
        <v>95</v>
      </c>
      <c r="B102" s="6" t="s">
        <v>99</v>
      </c>
      <c r="C102" s="6" t="s">
        <v>182</v>
      </c>
      <c r="D102" s="7">
        <f t="shared" si="11"/>
        <v>0</v>
      </c>
      <c r="E102" s="7"/>
      <c r="F102" s="7"/>
      <c r="G102" s="19">
        <f t="shared" si="9"/>
        <v>211743</v>
      </c>
      <c r="H102" s="7"/>
      <c r="I102" s="10"/>
      <c r="J102" s="7"/>
      <c r="K102" s="7">
        <v>211743</v>
      </c>
      <c r="L102" s="19"/>
      <c r="M102" s="7">
        <f t="shared" si="10"/>
        <v>0</v>
      </c>
      <c r="N102" s="7"/>
      <c r="O102" s="7"/>
      <c r="P102" s="7"/>
      <c r="Q102" s="7"/>
      <c r="R102" s="7"/>
      <c r="S102" s="7"/>
      <c r="T102" s="8">
        <f t="shared" si="7"/>
        <v>211743</v>
      </c>
    </row>
    <row r="103" spans="1:20" ht="38.1" customHeight="1" x14ac:dyDescent="0.25">
      <c r="A103" s="5">
        <f t="shared" si="8"/>
        <v>96</v>
      </c>
      <c r="B103" s="6" t="s">
        <v>137</v>
      </c>
      <c r="C103" s="6" t="s">
        <v>181</v>
      </c>
      <c r="D103" s="7">
        <f t="shared" si="11"/>
        <v>0</v>
      </c>
      <c r="E103" s="7"/>
      <c r="F103" s="7"/>
      <c r="G103" s="19">
        <f t="shared" si="9"/>
        <v>141162</v>
      </c>
      <c r="H103" s="7"/>
      <c r="I103" s="10"/>
      <c r="J103" s="7"/>
      <c r="K103" s="7">
        <v>141162</v>
      </c>
      <c r="L103" s="19"/>
      <c r="M103" s="7">
        <f t="shared" si="10"/>
        <v>0</v>
      </c>
      <c r="N103" s="7"/>
      <c r="O103" s="7"/>
      <c r="P103" s="7"/>
      <c r="Q103" s="7"/>
      <c r="R103" s="7"/>
      <c r="S103" s="7"/>
      <c r="T103" s="8">
        <f t="shared" si="7"/>
        <v>141162</v>
      </c>
    </row>
    <row r="104" spans="1:20" ht="38.1" customHeight="1" x14ac:dyDescent="0.25">
      <c r="A104" s="5">
        <f t="shared" si="8"/>
        <v>97</v>
      </c>
      <c r="B104" s="6" t="s">
        <v>100</v>
      </c>
      <c r="C104" s="6" t="s">
        <v>180</v>
      </c>
      <c r="D104" s="7">
        <f t="shared" si="11"/>
        <v>16634914.655435998</v>
      </c>
      <c r="E104" s="7">
        <v>16634914.655435998</v>
      </c>
      <c r="F104" s="7"/>
      <c r="G104" s="19">
        <f t="shared" si="9"/>
        <v>46042990.373335823</v>
      </c>
      <c r="H104" s="19">
        <v>27905407.351113599</v>
      </c>
      <c r="I104" s="10">
        <v>5220959.4222222231</v>
      </c>
      <c r="J104" s="19">
        <v>6686646</v>
      </c>
      <c r="K104" s="7">
        <v>6229977.5999999996</v>
      </c>
      <c r="L104" s="19"/>
      <c r="M104" s="7">
        <f t="shared" si="10"/>
        <v>9998513.2799999993</v>
      </c>
      <c r="N104" s="7">
        <v>220864</v>
      </c>
      <c r="O104" s="7">
        <v>9777649.2799999993</v>
      </c>
      <c r="P104" s="7"/>
      <c r="Q104" s="7">
        <f t="shared" ref="Q104:Q128" si="12">R104+S104</f>
        <v>6966587.1385599989</v>
      </c>
      <c r="R104" s="7">
        <v>6861492.5385599993</v>
      </c>
      <c r="S104" s="7">
        <v>105094.6</v>
      </c>
      <c r="T104" s="8">
        <f t="shared" ref="T104:T128" si="13">Q104+M104+G104+D104+P104</f>
        <v>79643005.447331816</v>
      </c>
    </row>
    <row r="105" spans="1:20" ht="38.1" customHeight="1" x14ac:dyDescent="0.25">
      <c r="A105" s="5">
        <f t="shared" si="8"/>
        <v>98</v>
      </c>
      <c r="B105" s="12" t="s">
        <v>101</v>
      </c>
      <c r="C105" s="12" t="s">
        <v>179</v>
      </c>
      <c r="D105" s="7">
        <f t="shared" si="11"/>
        <v>53771986.912028007</v>
      </c>
      <c r="E105" s="7">
        <v>53771986.912028007</v>
      </c>
      <c r="F105" s="7"/>
      <c r="G105" s="19">
        <f t="shared" si="9"/>
        <v>173595292.68358546</v>
      </c>
      <c r="H105" s="19">
        <v>104344630.86136323</v>
      </c>
      <c r="I105" s="10">
        <v>22375073.962222219</v>
      </c>
      <c r="J105" s="7">
        <v>26783235.859999999</v>
      </c>
      <c r="K105" s="7">
        <v>20092352</v>
      </c>
      <c r="L105" s="19"/>
      <c r="M105" s="7">
        <f t="shared" si="10"/>
        <v>17334372.999999996</v>
      </c>
      <c r="N105" s="7">
        <v>8956725.3999999985</v>
      </c>
      <c r="O105" s="7">
        <v>8377647.5999999987</v>
      </c>
      <c r="P105" s="7"/>
      <c r="Q105" s="7">
        <f t="shared" si="12"/>
        <v>29776711.272739995</v>
      </c>
      <c r="R105" s="7">
        <v>29251238.272739995</v>
      </c>
      <c r="S105" s="7">
        <v>525473</v>
      </c>
      <c r="T105" s="8">
        <f t="shared" si="13"/>
        <v>274478363.86835349</v>
      </c>
    </row>
    <row r="106" spans="1:20" ht="38.1" customHeight="1" x14ac:dyDescent="0.25">
      <c r="A106" s="5">
        <f t="shared" si="8"/>
        <v>99</v>
      </c>
      <c r="B106" s="9" t="s">
        <v>102</v>
      </c>
      <c r="C106" s="9" t="s">
        <v>178</v>
      </c>
      <c r="D106" s="7">
        <f t="shared" si="11"/>
        <v>75831993.46122402</v>
      </c>
      <c r="E106" s="7">
        <v>75831993.46122402</v>
      </c>
      <c r="F106" s="7"/>
      <c r="G106" s="19">
        <f t="shared" si="9"/>
        <v>76901303.284602121</v>
      </c>
      <c r="H106" s="7">
        <v>53361071.02349101</v>
      </c>
      <c r="I106" s="10">
        <v>6830320.8211111119</v>
      </c>
      <c r="J106" s="7">
        <v>9440930</v>
      </c>
      <c r="K106" s="7">
        <v>7268981.4400000004</v>
      </c>
      <c r="L106" s="19"/>
      <c r="M106" s="7">
        <f t="shared" si="10"/>
        <v>12793823.279999999</v>
      </c>
      <c r="N106" s="7">
        <v>6848164.3999999994</v>
      </c>
      <c r="O106" s="7">
        <v>5945658.8799999999</v>
      </c>
      <c r="P106" s="7"/>
      <c r="Q106" s="7">
        <f t="shared" si="12"/>
        <v>11931820.132399999</v>
      </c>
      <c r="R106" s="7">
        <v>11406347.132399999</v>
      </c>
      <c r="S106" s="7">
        <v>525473</v>
      </c>
      <c r="T106" s="8">
        <f t="shared" si="13"/>
        <v>177458940.15822613</v>
      </c>
    </row>
    <row r="107" spans="1:20" ht="38.1" customHeight="1" x14ac:dyDescent="0.25">
      <c r="A107" s="5">
        <f t="shared" si="8"/>
        <v>100</v>
      </c>
      <c r="B107" s="9" t="s">
        <v>103</v>
      </c>
      <c r="C107" s="9" t="s">
        <v>177</v>
      </c>
      <c r="D107" s="7">
        <f t="shared" si="11"/>
        <v>65673638.843900248</v>
      </c>
      <c r="E107" s="7">
        <v>65673638.843900248</v>
      </c>
      <c r="F107" s="7"/>
      <c r="G107" s="19">
        <f t="shared" si="9"/>
        <v>109792758.1210185</v>
      </c>
      <c r="H107" s="19">
        <v>82716981.269999981</v>
      </c>
      <c r="I107" s="10">
        <v>9468496.7310185172</v>
      </c>
      <c r="J107" s="19">
        <v>9271651</v>
      </c>
      <c r="K107" s="7">
        <v>8335629.1200000001</v>
      </c>
      <c r="L107" s="19"/>
      <c r="M107" s="7">
        <f t="shared" si="10"/>
        <v>15156653.959999997</v>
      </c>
      <c r="N107" s="7">
        <v>8854161.6799999978</v>
      </c>
      <c r="O107" s="7">
        <v>6302492.2800000003</v>
      </c>
      <c r="P107" s="7">
        <v>6152352</v>
      </c>
      <c r="Q107" s="7">
        <f t="shared" si="12"/>
        <v>12836173.494619999</v>
      </c>
      <c r="R107" s="7">
        <v>12310700.494619999</v>
      </c>
      <c r="S107" s="7">
        <v>525473</v>
      </c>
      <c r="T107" s="8">
        <f t="shared" si="13"/>
        <v>209611576.41953874</v>
      </c>
    </row>
    <row r="108" spans="1:20" ht="38.1" customHeight="1" x14ac:dyDescent="0.25">
      <c r="A108" s="5">
        <f t="shared" si="8"/>
        <v>101</v>
      </c>
      <c r="B108" s="6" t="s">
        <v>104</v>
      </c>
      <c r="C108" s="6" t="s">
        <v>176</v>
      </c>
      <c r="D108" s="7">
        <f t="shared" si="11"/>
        <v>142060963.53772396</v>
      </c>
      <c r="E108" s="7">
        <v>142060963.53772396</v>
      </c>
      <c r="F108" s="7"/>
      <c r="G108" s="19">
        <f t="shared" si="9"/>
        <v>246868900.20894855</v>
      </c>
      <c r="H108" s="7">
        <v>182962432.89978188</v>
      </c>
      <c r="I108" s="10">
        <v>17131553.309166666</v>
      </c>
      <c r="J108" s="7">
        <v>21420092</v>
      </c>
      <c r="K108" s="7">
        <v>22688176</v>
      </c>
      <c r="L108" s="19">
        <v>2666646</v>
      </c>
      <c r="M108" s="7">
        <f t="shared" si="10"/>
        <v>40814562.880000003</v>
      </c>
      <c r="N108" s="7">
        <v>17370125.359999999</v>
      </c>
      <c r="O108" s="7">
        <v>23444437.520000003</v>
      </c>
      <c r="P108" s="7"/>
      <c r="Q108" s="7">
        <f t="shared" si="12"/>
        <v>26934700.428399999</v>
      </c>
      <c r="R108" s="7">
        <v>25553754.428399999</v>
      </c>
      <c r="S108" s="7">
        <v>1380946</v>
      </c>
      <c r="T108" s="8">
        <f t="shared" si="13"/>
        <v>456679127.05507249</v>
      </c>
    </row>
    <row r="109" spans="1:20" ht="38.1" customHeight="1" x14ac:dyDescent="0.25">
      <c r="A109" s="5">
        <f t="shared" si="8"/>
        <v>102</v>
      </c>
      <c r="B109" s="6" t="s">
        <v>105</v>
      </c>
      <c r="C109" s="6" t="s">
        <v>175</v>
      </c>
      <c r="D109" s="7">
        <f t="shared" si="11"/>
        <v>60257629.442779988</v>
      </c>
      <c r="E109" s="7">
        <v>60257629.442779988</v>
      </c>
      <c r="F109" s="7"/>
      <c r="G109" s="19">
        <f t="shared" si="9"/>
        <v>72315540.191701442</v>
      </c>
      <c r="H109" s="7">
        <v>51765864.399849594</v>
      </c>
      <c r="I109" s="10">
        <v>7314759.3918518526</v>
      </c>
      <c r="J109" s="7">
        <v>8447812.4000000004</v>
      </c>
      <c r="K109" s="7">
        <v>4787104</v>
      </c>
      <c r="L109" s="19"/>
      <c r="M109" s="7">
        <f t="shared" si="10"/>
        <v>15989725.359999999</v>
      </c>
      <c r="N109" s="7"/>
      <c r="O109" s="7">
        <v>15989725.359999999</v>
      </c>
      <c r="P109" s="7"/>
      <c r="Q109" s="7">
        <f t="shared" si="12"/>
        <v>11281553.469939999</v>
      </c>
      <c r="R109" s="7">
        <v>11018816.969939999</v>
      </c>
      <c r="S109" s="7">
        <v>262736.5</v>
      </c>
      <c r="T109" s="8">
        <f t="shared" si="13"/>
        <v>159844448.46442142</v>
      </c>
    </row>
    <row r="110" spans="1:20" ht="38.1" customHeight="1" x14ac:dyDescent="0.25">
      <c r="A110" s="5">
        <f t="shared" si="8"/>
        <v>103</v>
      </c>
      <c r="B110" s="9" t="s">
        <v>125</v>
      </c>
      <c r="C110" s="9" t="s">
        <v>174</v>
      </c>
      <c r="D110" s="7">
        <f t="shared" si="11"/>
        <v>76167895.630041599</v>
      </c>
      <c r="E110" s="7">
        <v>76167895.630041599</v>
      </c>
      <c r="F110" s="7"/>
      <c r="G110" s="19">
        <f t="shared" si="9"/>
        <v>165156221.32304665</v>
      </c>
      <c r="H110" s="19">
        <v>125619463.89017628</v>
      </c>
      <c r="I110" s="10">
        <v>13551572.432870371</v>
      </c>
      <c r="J110" s="19">
        <v>15224288</v>
      </c>
      <c r="K110" s="19">
        <v>10760897</v>
      </c>
      <c r="L110" s="19"/>
      <c r="M110" s="7">
        <f t="shared" si="10"/>
        <v>34278203.232000001</v>
      </c>
      <c r="N110" s="7">
        <v>3605163.0720000002</v>
      </c>
      <c r="O110" s="7">
        <v>30673040.16</v>
      </c>
      <c r="P110" s="7"/>
      <c r="Q110" s="7">
        <f t="shared" si="12"/>
        <v>18708502.940239999</v>
      </c>
      <c r="R110" s="7">
        <v>18177935.340239998</v>
      </c>
      <c r="S110" s="7">
        <v>530567.6</v>
      </c>
      <c r="T110" s="8">
        <f t="shared" si="13"/>
        <v>294310823.12532824</v>
      </c>
    </row>
    <row r="111" spans="1:20" ht="38.1" customHeight="1" x14ac:dyDescent="0.25">
      <c r="A111" s="5">
        <f t="shared" si="8"/>
        <v>104</v>
      </c>
      <c r="B111" s="9" t="s">
        <v>106</v>
      </c>
      <c r="C111" s="9" t="s">
        <v>173</v>
      </c>
      <c r="D111" s="7">
        <f t="shared" si="11"/>
        <v>268175765.7662622</v>
      </c>
      <c r="E111" s="7">
        <v>268175765.7662622</v>
      </c>
      <c r="F111" s="7"/>
      <c r="G111" s="19">
        <f t="shared" si="9"/>
        <v>256368331.74248749</v>
      </c>
      <c r="H111" s="7">
        <v>173277265.85822824</v>
      </c>
      <c r="I111" s="13">
        <v>24274613.384259261</v>
      </c>
      <c r="J111" s="7">
        <v>28051120.5</v>
      </c>
      <c r="K111" s="19">
        <v>27266333</v>
      </c>
      <c r="L111" s="19">
        <v>3498999</v>
      </c>
      <c r="M111" s="7">
        <f t="shared" si="10"/>
        <v>54988510.079999998</v>
      </c>
      <c r="N111" s="7">
        <v>21043424.976</v>
      </c>
      <c r="O111" s="7">
        <v>33945085.103999995</v>
      </c>
      <c r="P111" s="7"/>
      <c r="Q111" s="7">
        <f t="shared" si="12"/>
        <v>41111674.762149997</v>
      </c>
      <c r="R111" s="7">
        <v>40050539.562149994</v>
      </c>
      <c r="S111" s="7">
        <v>1061135.2</v>
      </c>
      <c r="T111" s="8">
        <f t="shared" si="13"/>
        <v>620644282.3508997</v>
      </c>
    </row>
    <row r="112" spans="1:20" ht="38.1" customHeight="1" x14ac:dyDescent="0.25">
      <c r="A112" s="5">
        <f t="shared" si="8"/>
        <v>105</v>
      </c>
      <c r="B112" s="9" t="s">
        <v>107</v>
      </c>
      <c r="C112" s="9" t="s">
        <v>172</v>
      </c>
      <c r="D112" s="7">
        <f t="shared" si="11"/>
        <v>0</v>
      </c>
      <c r="E112" s="7"/>
      <c r="F112" s="7"/>
      <c r="G112" s="19">
        <f t="shared" si="9"/>
        <v>33126016.000000004</v>
      </c>
      <c r="H112" s="7"/>
      <c r="I112" s="13"/>
      <c r="J112" s="7"/>
      <c r="K112" s="7">
        <v>33126016.000000004</v>
      </c>
      <c r="L112" s="19"/>
      <c r="M112" s="7">
        <f t="shared" si="10"/>
        <v>0</v>
      </c>
      <c r="N112" s="7"/>
      <c r="O112" s="7"/>
      <c r="P112" s="7"/>
      <c r="Q112" s="7">
        <f t="shared" si="12"/>
        <v>0</v>
      </c>
      <c r="R112" s="7"/>
      <c r="S112" s="7"/>
      <c r="T112" s="8">
        <f t="shared" si="13"/>
        <v>33126016.000000004</v>
      </c>
    </row>
    <row r="113" spans="1:20" ht="38.1" customHeight="1" x14ac:dyDescent="0.25">
      <c r="A113" s="5">
        <f t="shared" si="8"/>
        <v>106</v>
      </c>
      <c r="B113" s="6" t="s">
        <v>108</v>
      </c>
      <c r="C113" s="6" t="s">
        <v>171</v>
      </c>
      <c r="D113" s="7">
        <f t="shared" si="11"/>
        <v>100263386.7041453</v>
      </c>
      <c r="E113" s="7">
        <v>100263386.7041453</v>
      </c>
      <c r="F113" s="7"/>
      <c r="G113" s="19">
        <f t="shared" si="9"/>
        <v>109821117.0647064</v>
      </c>
      <c r="H113" s="7">
        <v>82868307.344798997</v>
      </c>
      <c r="I113" s="13">
        <v>10397247.719907407</v>
      </c>
      <c r="J113" s="7">
        <v>11620113</v>
      </c>
      <c r="K113" s="19">
        <v>4935449</v>
      </c>
      <c r="L113" s="19"/>
      <c r="M113" s="7">
        <f t="shared" si="10"/>
        <v>25349776.031999998</v>
      </c>
      <c r="N113" s="7">
        <v>19053992.495999996</v>
      </c>
      <c r="O113" s="7">
        <v>6295783.5360000003</v>
      </c>
      <c r="P113" s="7"/>
      <c r="Q113" s="7">
        <f t="shared" si="12"/>
        <v>21085283.255630001</v>
      </c>
      <c r="R113" s="7">
        <v>20554715.65563</v>
      </c>
      <c r="S113" s="7">
        <v>530567.6</v>
      </c>
      <c r="T113" s="8">
        <f t="shared" si="13"/>
        <v>256519563.05648172</v>
      </c>
    </row>
    <row r="114" spans="1:20" ht="38.1" customHeight="1" x14ac:dyDescent="0.25">
      <c r="A114" s="5">
        <f t="shared" si="8"/>
        <v>107</v>
      </c>
      <c r="B114" s="6" t="s">
        <v>109</v>
      </c>
      <c r="C114" s="6" t="s">
        <v>170</v>
      </c>
      <c r="D114" s="7">
        <f t="shared" si="11"/>
        <v>43005460.489991993</v>
      </c>
      <c r="E114" s="7">
        <v>43005460.489991993</v>
      </c>
      <c r="F114" s="7"/>
      <c r="G114" s="19">
        <f t="shared" si="9"/>
        <v>17796603.759067018</v>
      </c>
      <c r="H114" s="7">
        <v>13727428.650270721</v>
      </c>
      <c r="I114" s="13">
        <v>2775166.1087962962</v>
      </c>
      <c r="J114" s="7">
        <v>350774</v>
      </c>
      <c r="K114" s="19">
        <v>809090</v>
      </c>
      <c r="L114" s="19">
        <v>134145</v>
      </c>
      <c r="M114" s="7">
        <f t="shared" si="10"/>
        <v>5829815.7120000003</v>
      </c>
      <c r="N114" s="7">
        <v>3152778.3839999996</v>
      </c>
      <c r="O114" s="7">
        <v>2677037.3280000007</v>
      </c>
      <c r="P114" s="7"/>
      <c r="Q114" s="7">
        <f t="shared" si="12"/>
        <v>0</v>
      </c>
      <c r="R114" s="7"/>
      <c r="S114" s="7"/>
      <c r="T114" s="8">
        <f t="shared" si="13"/>
        <v>66631879.961059012</v>
      </c>
    </row>
    <row r="115" spans="1:20" ht="38.1" customHeight="1" x14ac:dyDescent="0.25">
      <c r="A115" s="5">
        <f t="shared" si="8"/>
        <v>108</v>
      </c>
      <c r="B115" s="6" t="s">
        <v>110</v>
      </c>
      <c r="C115" s="6" t="s">
        <v>169</v>
      </c>
      <c r="D115" s="7">
        <f t="shared" si="11"/>
        <v>166140582.40269336</v>
      </c>
      <c r="E115" s="7">
        <v>166140582.40269336</v>
      </c>
      <c r="F115" s="7"/>
      <c r="G115" s="19">
        <f t="shared" si="9"/>
        <v>189117536.60272297</v>
      </c>
      <c r="H115" s="7">
        <v>128950862.36198223</v>
      </c>
      <c r="I115" s="10">
        <v>18301103.240740743</v>
      </c>
      <c r="J115" s="7">
        <v>18842886</v>
      </c>
      <c r="K115" s="19">
        <v>19822705</v>
      </c>
      <c r="L115" s="19">
        <v>3199980</v>
      </c>
      <c r="M115" s="7">
        <f t="shared" si="10"/>
        <v>31796796.191999998</v>
      </c>
      <c r="N115" s="7"/>
      <c r="O115" s="7">
        <v>31796796.191999998</v>
      </c>
      <c r="P115" s="7"/>
      <c r="Q115" s="7">
        <f t="shared" si="12"/>
        <v>24953203.97645</v>
      </c>
      <c r="R115" s="7">
        <v>24422636.376449998</v>
      </c>
      <c r="S115" s="7">
        <v>530567.6</v>
      </c>
      <c r="T115" s="8">
        <f t="shared" si="13"/>
        <v>412008119.17386633</v>
      </c>
    </row>
    <row r="116" spans="1:20" ht="38.1" customHeight="1" x14ac:dyDescent="0.25">
      <c r="A116" s="5">
        <f t="shared" si="8"/>
        <v>109</v>
      </c>
      <c r="B116" s="6" t="s">
        <v>111</v>
      </c>
      <c r="C116" s="6" t="s">
        <v>168</v>
      </c>
      <c r="D116" s="7">
        <f t="shared" si="11"/>
        <v>0</v>
      </c>
      <c r="E116" s="7"/>
      <c r="F116" s="7"/>
      <c r="G116" s="19">
        <f t="shared" si="9"/>
        <v>5822569.3600000003</v>
      </c>
      <c r="H116" s="7"/>
      <c r="I116" s="10"/>
      <c r="J116" s="7"/>
      <c r="K116" s="7">
        <v>4061126.16</v>
      </c>
      <c r="L116" s="19">
        <v>1761443.2</v>
      </c>
      <c r="M116" s="7">
        <f t="shared" si="10"/>
        <v>0</v>
      </c>
      <c r="N116" s="7"/>
      <c r="O116" s="7"/>
      <c r="P116" s="7"/>
      <c r="Q116" s="7">
        <f t="shared" si="12"/>
        <v>0</v>
      </c>
      <c r="R116" s="7"/>
      <c r="S116" s="7"/>
      <c r="T116" s="8">
        <f t="shared" si="13"/>
        <v>5822569.3600000003</v>
      </c>
    </row>
    <row r="117" spans="1:20" ht="38.1" customHeight="1" x14ac:dyDescent="0.25">
      <c r="A117" s="5">
        <f t="shared" si="8"/>
        <v>110</v>
      </c>
      <c r="B117" s="6" t="s">
        <v>112</v>
      </c>
      <c r="C117" s="6" t="s">
        <v>167</v>
      </c>
      <c r="D117" s="7">
        <f t="shared" si="11"/>
        <v>104260172.56069802</v>
      </c>
      <c r="E117" s="7">
        <v>104260172.56069802</v>
      </c>
      <c r="F117" s="7"/>
      <c r="G117" s="19">
        <f t="shared" si="9"/>
        <v>92718206.352361083</v>
      </c>
      <c r="H117" s="7">
        <v>68619162.211157382</v>
      </c>
      <c r="I117" s="10">
        <v>10319259.641203701</v>
      </c>
      <c r="J117" s="7">
        <v>8035245.5</v>
      </c>
      <c r="K117" s="19">
        <v>5744539</v>
      </c>
      <c r="L117" s="19"/>
      <c r="M117" s="7">
        <f t="shared" si="10"/>
        <v>20257093.919999998</v>
      </c>
      <c r="N117" s="7">
        <v>11980657.247999998</v>
      </c>
      <c r="O117" s="7">
        <v>8276436.6720000003</v>
      </c>
      <c r="P117" s="7"/>
      <c r="Q117" s="7">
        <f t="shared" si="12"/>
        <v>21271873.064000003</v>
      </c>
      <c r="R117" s="7">
        <v>20741305.464000002</v>
      </c>
      <c r="S117" s="7">
        <v>530567.6</v>
      </c>
      <c r="T117" s="8">
        <f t="shared" si="13"/>
        <v>238507345.89705908</v>
      </c>
    </row>
    <row r="118" spans="1:20" ht="38.1" customHeight="1" x14ac:dyDescent="0.25">
      <c r="A118" s="5">
        <f t="shared" si="8"/>
        <v>111</v>
      </c>
      <c r="B118" s="9" t="s">
        <v>113</v>
      </c>
      <c r="C118" s="9" t="s">
        <v>166</v>
      </c>
      <c r="D118" s="7">
        <f t="shared" si="11"/>
        <v>161340632.11414763</v>
      </c>
      <c r="E118" s="7">
        <v>161340632.11414763</v>
      </c>
      <c r="F118" s="7"/>
      <c r="G118" s="19">
        <f t="shared" si="9"/>
        <v>201898196.54757795</v>
      </c>
      <c r="H118" s="7">
        <v>167639389.0869298</v>
      </c>
      <c r="I118" s="10">
        <v>11728465.460648147</v>
      </c>
      <c r="J118" s="7">
        <v>14115806</v>
      </c>
      <c r="K118" s="19">
        <v>8414536</v>
      </c>
      <c r="L118" s="19"/>
      <c r="M118" s="7">
        <f t="shared" si="10"/>
        <v>27648307.68</v>
      </c>
      <c r="N118" s="7">
        <v>11418282.288000003</v>
      </c>
      <c r="O118" s="7">
        <v>16230025.391999999</v>
      </c>
      <c r="P118" s="7"/>
      <c r="Q118" s="7">
        <f t="shared" si="12"/>
        <v>21137552.45456</v>
      </c>
      <c r="R118" s="7">
        <v>20606984.854559999</v>
      </c>
      <c r="S118" s="7">
        <v>530567.6</v>
      </c>
      <c r="T118" s="8">
        <f t="shared" si="13"/>
        <v>412024688.79628563</v>
      </c>
    </row>
    <row r="119" spans="1:20" ht="57" customHeight="1" x14ac:dyDescent="0.25">
      <c r="A119" s="5">
        <f t="shared" si="8"/>
        <v>112</v>
      </c>
      <c r="B119" s="9" t="s">
        <v>114</v>
      </c>
      <c r="C119" s="9" t="s">
        <v>165</v>
      </c>
      <c r="D119" s="7">
        <f t="shared" si="11"/>
        <v>1177397.9817599999</v>
      </c>
      <c r="E119" s="7">
        <v>1177397.9817599999</v>
      </c>
      <c r="F119" s="7"/>
      <c r="G119" s="19">
        <f t="shared" si="9"/>
        <v>0</v>
      </c>
      <c r="H119" s="7"/>
      <c r="I119" s="14"/>
      <c r="J119" s="7"/>
      <c r="K119" s="7"/>
      <c r="L119" s="19"/>
      <c r="M119" s="7">
        <f t="shared" si="10"/>
        <v>0</v>
      </c>
      <c r="N119" s="7"/>
      <c r="O119" s="7"/>
      <c r="P119" s="7"/>
      <c r="Q119" s="7">
        <f t="shared" si="12"/>
        <v>0</v>
      </c>
      <c r="R119" s="7"/>
      <c r="S119" s="7"/>
      <c r="T119" s="8">
        <f t="shared" si="13"/>
        <v>1177397.9817599999</v>
      </c>
    </row>
    <row r="120" spans="1:20" ht="38.1" customHeight="1" x14ac:dyDescent="0.25">
      <c r="A120" s="5">
        <f t="shared" si="8"/>
        <v>113</v>
      </c>
      <c r="B120" s="6" t="s">
        <v>115</v>
      </c>
      <c r="C120" s="6" t="s">
        <v>164</v>
      </c>
      <c r="D120" s="7">
        <f t="shared" si="11"/>
        <v>117523357.23695955</v>
      </c>
      <c r="E120" s="7">
        <v>117523357.23695955</v>
      </c>
      <c r="F120" s="7"/>
      <c r="G120" s="19">
        <f t="shared" si="9"/>
        <v>161304178.24808374</v>
      </c>
      <c r="H120" s="7">
        <v>125284623.30595411</v>
      </c>
      <c r="I120" s="10">
        <v>12441950.942129629</v>
      </c>
      <c r="J120" s="7">
        <v>17833065</v>
      </c>
      <c r="K120" s="19">
        <v>5744539</v>
      </c>
      <c r="L120" s="19"/>
      <c r="M120" s="7">
        <f t="shared" si="10"/>
        <v>14380399.823999997</v>
      </c>
      <c r="N120" s="7">
        <v>3858438.8639999991</v>
      </c>
      <c r="O120" s="7">
        <v>10521960.959999997</v>
      </c>
      <c r="P120" s="7"/>
      <c r="Q120" s="7">
        <f t="shared" si="12"/>
        <v>23091021.269600004</v>
      </c>
      <c r="R120" s="7">
        <v>22560453.669600002</v>
      </c>
      <c r="S120" s="7">
        <v>530567.6</v>
      </c>
      <c r="T120" s="8">
        <f t="shared" si="13"/>
        <v>316298956.57864332</v>
      </c>
    </row>
    <row r="121" spans="1:20" ht="38.1" customHeight="1" x14ac:dyDescent="0.25">
      <c r="A121" s="5">
        <f t="shared" si="8"/>
        <v>114</v>
      </c>
      <c r="B121" s="6" t="s">
        <v>116</v>
      </c>
      <c r="C121" s="6" t="s">
        <v>163</v>
      </c>
      <c r="D121" s="7">
        <f t="shared" si="11"/>
        <v>109060065.34684801</v>
      </c>
      <c r="E121" s="7">
        <v>109060065.34684801</v>
      </c>
      <c r="F121" s="7"/>
      <c r="G121" s="19">
        <f t="shared" si="9"/>
        <v>124690182.17411412</v>
      </c>
      <c r="H121" s="7">
        <v>93601159.558373377</v>
      </c>
      <c r="I121" s="10">
        <v>8817807.1157407425</v>
      </c>
      <c r="J121" s="7">
        <v>12319408.5</v>
      </c>
      <c r="K121" s="19">
        <v>9951807</v>
      </c>
      <c r="L121" s="19"/>
      <c r="M121" s="7">
        <f t="shared" si="10"/>
        <v>0</v>
      </c>
      <c r="N121" s="7"/>
      <c r="O121" s="7"/>
      <c r="P121" s="7"/>
      <c r="Q121" s="7">
        <f t="shared" si="12"/>
        <v>14096019.479200002</v>
      </c>
      <c r="R121" s="7">
        <v>13830735.679200001</v>
      </c>
      <c r="S121" s="7">
        <v>265283.8</v>
      </c>
      <c r="T121" s="8">
        <f t="shared" si="13"/>
        <v>247846267.00016212</v>
      </c>
    </row>
    <row r="122" spans="1:20" ht="38.1" customHeight="1" x14ac:dyDescent="0.25">
      <c r="A122" s="5">
        <f t="shared" si="8"/>
        <v>115</v>
      </c>
      <c r="B122" s="6" t="s">
        <v>117</v>
      </c>
      <c r="C122" s="6" t="s">
        <v>158</v>
      </c>
      <c r="D122" s="7">
        <f t="shared" si="11"/>
        <v>14824863.818688</v>
      </c>
      <c r="E122" s="7">
        <v>14824863.818688</v>
      </c>
      <c r="F122" s="7"/>
      <c r="G122" s="19">
        <f t="shared" si="9"/>
        <v>32982249.123131875</v>
      </c>
      <c r="H122" s="7">
        <v>29923460.954150394</v>
      </c>
      <c r="I122" s="10">
        <v>1108016.1689814813</v>
      </c>
      <c r="J122" s="7">
        <v>1149772.8999999999</v>
      </c>
      <c r="K122" s="19">
        <v>800999.1</v>
      </c>
      <c r="L122" s="19"/>
      <c r="M122" s="7">
        <f t="shared" si="10"/>
        <v>2765162.0639999998</v>
      </c>
      <c r="N122" s="7">
        <v>1634448.8159999999</v>
      </c>
      <c r="O122" s="7">
        <v>1130713.2479999999</v>
      </c>
      <c r="P122" s="7"/>
      <c r="Q122" s="7">
        <f t="shared" si="12"/>
        <v>1718945.3692000001</v>
      </c>
      <c r="R122" s="7">
        <v>1612831.8492000001</v>
      </c>
      <c r="S122" s="7">
        <v>106113.52</v>
      </c>
      <c r="T122" s="8">
        <f t="shared" si="13"/>
        <v>52291220.375019871</v>
      </c>
    </row>
    <row r="123" spans="1:20" ht="38.1" customHeight="1" x14ac:dyDescent="0.25">
      <c r="A123" s="5">
        <f t="shared" si="8"/>
        <v>116</v>
      </c>
      <c r="B123" s="6" t="s">
        <v>118</v>
      </c>
      <c r="C123" s="6" t="s">
        <v>157</v>
      </c>
      <c r="D123" s="7">
        <f t="shared" si="11"/>
        <v>25072113.110384997</v>
      </c>
      <c r="E123" s="7">
        <v>25072113.110384997</v>
      </c>
      <c r="F123" s="7"/>
      <c r="G123" s="19">
        <f t="shared" si="9"/>
        <v>39907278.564531706</v>
      </c>
      <c r="H123" s="7">
        <v>34231836.073235407</v>
      </c>
      <c r="I123" s="10">
        <v>1251848.4912962962</v>
      </c>
      <c r="J123" s="7">
        <v>2490448</v>
      </c>
      <c r="K123" s="20">
        <v>1933146</v>
      </c>
      <c r="L123" s="19"/>
      <c r="M123" s="7">
        <f t="shared" si="10"/>
        <v>10125162.022000002</v>
      </c>
      <c r="N123" s="7">
        <v>9744773.0820000023</v>
      </c>
      <c r="O123" s="7">
        <v>380388.93999999994</v>
      </c>
      <c r="P123" s="7"/>
      <c r="Q123" s="7">
        <f t="shared" si="12"/>
        <v>2796536.87</v>
      </c>
      <c r="R123" s="7">
        <v>2689837.81</v>
      </c>
      <c r="S123" s="7">
        <v>106699.06</v>
      </c>
      <c r="T123" s="8">
        <f t="shared" si="13"/>
        <v>77901090.566916704</v>
      </c>
    </row>
    <row r="124" spans="1:20" ht="38.1" customHeight="1" x14ac:dyDescent="0.25">
      <c r="A124" s="5">
        <f t="shared" si="8"/>
        <v>117</v>
      </c>
      <c r="B124" s="6" t="s">
        <v>119</v>
      </c>
      <c r="C124" s="6" t="s">
        <v>156</v>
      </c>
      <c r="D124" s="7">
        <f t="shared" si="11"/>
        <v>100351775.38117599</v>
      </c>
      <c r="E124" s="7">
        <v>100351775.38117599</v>
      </c>
      <c r="F124" s="7"/>
      <c r="G124" s="19">
        <f t="shared" si="9"/>
        <v>97136785.353646889</v>
      </c>
      <c r="H124" s="19">
        <v>81331345.235312641</v>
      </c>
      <c r="I124" s="10">
        <v>1794067.9942592594</v>
      </c>
      <c r="J124" s="19">
        <v>7123515.9740749849</v>
      </c>
      <c r="K124" s="19">
        <v>6887856.1500000004</v>
      </c>
      <c r="L124" s="19"/>
      <c r="M124" s="7">
        <f t="shared" si="10"/>
        <v>3731597.852</v>
      </c>
      <c r="N124" s="7"/>
      <c r="O124" s="7">
        <v>3731597.852</v>
      </c>
      <c r="P124" s="7"/>
      <c r="Q124" s="7">
        <f t="shared" si="12"/>
        <v>11067928.82</v>
      </c>
      <c r="R124" s="7">
        <v>10960194.5</v>
      </c>
      <c r="S124" s="7">
        <v>107734.32</v>
      </c>
      <c r="T124" s="8">
        <f t="shared" si="13"/>
        <v>212288087.40682289</v>
      </c>
    </row>
    <row r="125" spans="1:20" ht="38.1" customHeight="1" x14ac:dyDescent="0.25">
      <c r="A125" s="5">
        <f t="shared" si="8"/>
        <v>118</v>
      </c>
      <c r="B125" s="6" t="s">
        <v>120</v>
      </c>
      <c r="C125" s="6" t="s">
        <v>159</v>
      </c>
      <c r="D125" s="7">
        <f t="shared" si="11"/>
        <v>0</v>
      </c>
      <c r="E125" s="7"/>
      <c r="F125" s="7"/>
      <c r="G125" s="19">
        <f t="shared" si="9"/>
        <v>0</v>
      </c>
      <c r="H125" s="7"/>
      <c r="I125" s="10"/>
      <c r="J125" s="7"/>
      <c r="K125" s="7"/>
      <c r="L125" s="19"/>
      <c r="M125" s="7">
        <f t="shared" si="10"/>
        <v>604267.63500000001</v>
      </c>
      <c r="N125" s="7">
        <v>604267.63500000001</v>
      </c>
      <c r="O125" s="7"/>
      <c r="P125" s="7"/>
      <c r="Q125" s="7">
        <f t="shared" si="12"/>
        <v>0</v>
      </c>
      <c r="R125" s="7"/>
      <c r="S125" s="7"/>
      <c r="T125" s="8">
        <f t="shared" si="13"/>
        <v>604267.63500000001</v>
      </c>
    </row>
    <row r="126" spans="1:20" ht="38.1" customHeight="1" x14ac:dyDescent="0.25">
      <c r="A126" s="5">
        <f t="shared" si="8"/>
        <v>119</v>
      </c>
      <c r="B126" s="6" t="s">
        <v>121</v>
      </c>
      <c r="C126" s="6" t="s">
        <v>161</v>
      </c>
      <c r="D126" s="7">
        <f t="shared" si="11"/>
        <v>1459446.568</v>
      </c>
      <c r="E126" s="7"/>
      <c r="F126" s="7">
        <v>1459446.568</v>
      </c>
      <c r="G126" s="19">
        <f t="shared" si="9"/>
        <v>0</v>
      </c>
      <c r="H126" s="7"/>
      <c r="I126" s="10"/>
      <c r="J126" s="7"/>
      <c r="K126" s="7"/>
      <c r="L126" s="19"/>
      <c r="M126" s="7">
        <f t="shared" si="10"/>
        <v>0</v>
      </c>
      <c r="N126" s="7"/>
      <c r="O126" s="7"/>
      <c r="P126" s="7"/>
      <c r="Q126" s="7">
        <f t="shared" si="12"/>
        <v>0</v>
      </c>
      <c r="R126" s="7"/>
      <c r="S126" s="7"/>
      <c r="T126" s="8">
        <f t="shared" si="13"/>
        <v>1459446.568</v>
      </c>
    </row>
    <row r="127" spans="1:20" ht="38.1" customHeight="1" x14ac:dyDescent="0.25">
      <c r="A127" s="5">
        <f t="shared" si="8"/>
        <v>120</v>
      </c>
      <c r="B127" s="6" t="s">
        <v>139</v>
      </c>
      <c r="C127" s="6" t="s">
        <v>162</v>
      </c>
      <c r="D127" s="7">
        <f t="shared" si="11"/>
        <v>2888890.0093999999</v>
      </c>
      <c r="E127" s="7"/>
      <c r="F127" s="7">
        <v>2888890.0093999999</v>
      </c>
      <c r="G127" s="19">
        <f t="shared" si="9"/>
        <v>0</v>
      </c>
      <c r="H127" s="7"/>
      <c r="I127" s="7"/>
      <c r="J127" s="7"/>
      <c r="K127" s="7"/>
      <c r="L127" s="19"/>
      <c r="M127" s="7">
        <f t="shared" si="10"/>
        <v>0</v>
      </c>
      <c r="N127" s="7"/>
      <c r="O127" s="7"/>
      <c r="P127" s="7"/>
      <c r="Q127" s="7">
        <f t="shared" si="12"/>
        <v>0</v>
      </c>
      <c r="R127" s="7"/>
      <c r="S127" s="7"/>
      <c r="T127" s="8">
        <f t="shared" si="13"/>
        <v>2888890.0093999999</v>
      </c>
    </row>
    <row r="128" spans="1:20" ht="31.5" customHeight="1" x14ac:dyDescent="0.25">
      <c r="A128" s="5">
        <f t="shared" si="8"/>
        <v>121</v>
      </c>
      <c r="B128" s="6" t="s">
        <v>140</v>
      </c>
      <c r="C128" s="6" t="s">
        <v>160</v>
      </c>
      <c r="D128" s="7">
        <f t="shared" si="11"/>
        <v>0</v>
      </c>
      <c r="E128" s="7"/>
      <c r="F128" s="7"/>
      <c r="G128" s="19">
        <f t="shared" si="9"/>
        <v>0</v>
      </c>
      <c r="H128" s="7"/>
      <c r="I128" s="7"/>
      <c r="J128" s="7"/>
      <c r="K128" s="7"/>
      <c r="L128" s="19"/>
      <c r="M128" s="7">
        <f t="shared" si="10"/>
        <v>604267.63500000001</v>
      </c>
      <c r="N128" s="7">
        <v>604267.63500000001</v>
      </c>
      <c r="O128" s="7"/>
      <c r="P128" s="7"/>
      <c r="Q128" s="7">
        <f t="shared" si="12"/>
        <v>0</v>
      </c>
      <c r="R128" s="7"/>
      <c r="S128" s="7"/>
      <c r="T128" s="8">
        <f t="shared" si="13"/>
        <v>604267.63500000001</v>
      </c>
    </row>
    <row r="129" spans="1:21" s="17" customFormat="1" ht="30.75" customHeight="1" x14ac:dyDescent="0.2">
      <c r="A129" s="15"/>
      <c r="B129" s="16" t="s">
        <v>265</v>
      </c>
      <c r="C129" s="16"/>
      <c r="D129" s="8">
        <f t="shared" ref="D129:P129" si="14">SUM(D8:D128)</f>
        <v>8374258995.7197857</v>
      </c>
      <c r="E129" s="8">
        <f t="shared" si="14"/>
        <v>7568137357.8187885</v>
      </c>
      <c r="F129" s="8">
        <f t="shared" si="14"/>
        <v>806121637.90100026</v>
      </c>
      <c r="G129" s="24">
        <f t="shared" si="14"/>
        <v>7144159772.6583881</v>
      </c>
      <c r="H129" s="8">
        <f t="shared" si="14"/>
        <v>3215430837.6984553</v>
      </c>
      <c r="I129" s="8">
        <f t="shared" si="14"/>
        <v>620625104.38296282</v>
      </c>
      <c r="J129" s="8">
        <f t="shared" si="14"/>
        <v>585915743.2840749</v>
      </c>
      <c r="K129" s="8">
        <f t="shared" si="14"/>
        <v>1983675792.3928945</v>
      </c>
      <c r="L129" s="8">
        <f t="shared" si="14"/>
        <v>738512294.90000021</v>
      </c>
      <c r="M129" s="8">
        <f t="shared" si="14"/>
        <v>1481330302.5400002</v>
      </c>
      <c r="N129" s="8">
        <f t="shared" si="14"/>
        <v>501600434.30000007</v>
      </c>
      <c r="O129" s="8">
        <f t="shared" si="14"/>
        <v>979729868.24000025</v>
      </c>
      <c r="P129" s="8">
        <f t="shared" si="14"/>
        <v>431841569</v>
      </c>
      <c r="Q129" s="8">
        <f>SUM(Q8:Q124)</f>
        <v>1266404409.5576897</v>
      </c>
      <c r="R129" s="8">
        <f>SUM(R8:R124)</f>
        <v>1252078449.75769</v>
      </c>
      <c r="S129" s="8">
        <f>SUM(S8:S124)</f>
        <v>14325959.799999999</v>
      </c>
      <c r="T129" s="8">
        <f>SUM(T8:T128)</f>
        <v>18697995049.475864</v>
      </c>
      <c r="U129" s="28"/>
    </row>
    <row r="131" spans="1:21" x14ac:dyDescent="0.25">
      <c r="T131" s="21"/>
    </row>
  </sheetData>
  <mergeCells count="10">
    <mergeCell ref="S1:T2"/>
    <mergeCell ref="B4:T4"/>
    <mergeCell ref="A6:A7"/>
    <mergeCell ref="B6:B7"/>
    <mergeCell ref="D6:F6"/>
    <mergeCell ref="G6:L6"/>
    <mergeCell ref="M6:O6"/>
    <mergeCell ref="P6:P7"/>
    <mergeCell ref="Q6:Q7"/>
    <mergeCell ref="T6:T7"/>
  </mergeCells>
  <pageMargins left="0.23622047244094491" right="0.11811023622047245" top="0.35433070866141736" bottom="0.19685039370078741" header="0.11811023622047245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4</vt:lpstr>
      <vt:lpstr>'Решение 4'!Заголовки_для_печати</vt:lpstr>
      <vt:lpstr>'Решение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2017-06-26T23:54:47Z</cp:lastPrinted>
  <dcterms:created xsi:type="dcterms:W3CDTF">2015-12-28T10:11:00Z</dcterms:created>
  <dcterms:modified xsi:type="dcterms:W3CDTF">2018-05-22T05:16:02Z</dcterms:modified>
</cp:coreProperties>
</file>